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950" yWindow="765" windowWidth="14655" windowHeight="11115" tabRatio="875"/>
  </bookViews>
  <sheets>
    <sheet name="W23 Test Year Lead Sheet" sheetId="16" r:id="rId1"/>
    <sheet name="W23 2017 Est SERP - Mar 2017" sheetId="3" r:id="rId2"/>
    <sheet name="W23 2017 Est Pension - Mar 2017" sheetId="2" r:id="rId3"/>
    <sheet name="W23 2017 Est OPEB - Mar 2017" sheetId="4" r:id="rId4"/>
    <sheet name="W23 2017 Est SERP - Jan 2017" sheetId="19" r:id="rId5"/>
    <sheet name="W23 2017 Est Pension - Jan Est" sheetId="18" r:id="rId6"/>
    <sheet name="W23 2017 Est OPEB - Jan 2017" sheetId="17" r:id="rId7"/>
    <sheet name="W23 2016 SERP Cost - Mar 2016" sheetId="9" r:id="rId8"/>
    <sheet name="W23 2016 Pension - Mar 2016" sheetId="10" r:id="rId9"/>
    <sheet name="W23 2016 OPEB - Mar 2016" sheetId="11" r:id="rId10"/>
    <sheet name="W23 2016 Est SERP - Jan 2016" sheetId="8" r:id="rId11"/>
    <sheet name="W23 2016 Est Pension - Jan 2016" sheetId="7" r:id="rId12"/>
    <sheet name="W23 2016 Est OPEB - Jan 2016" sheetId="6" r:id="rId13"/>
  </sheets>
  <externalReferences>
    <externalReference r:id="rId14"/>
  </externalReferences>
  <definedNames>
    <definedName name="Nicknames" hidden="1">[1]Weekly!$A:$A</definedName>
    <definedName name="_xlnm.Print_Area" localSheetId="8">'W23 2016 Pension - Mar 2016'!$A$1:$I$62</definedName>
    <definedName name="_xlnm.Print_Area" localSheetId="7">'W23 2016 SERP Cost - Mar 2016'!$A$1:$J$61</definedName>
    <definedName name="_xlnm.Print_Area" localSheetId="6">'W23 2017 Est OPEB - Jan 2017'!$A$1:$K$69</definedName>
    <definedName name="_xlnm.Print_Area" localSheetId="5">'W23 2017 Est Pension - Jan Est'!$A$1:$M$69</definedName>
    <definedName name="_xlnm.Print_Area" localSheetId="4">'W23 2017 Est SERP - Jan 2017'!$A$1:$L$68</definedName>
  </definedNames>
  <calcPr calcId="145621"/>
</workbook>
</file>

<file path=xl/calcChain.xml><?xml version="1.0" encoding="utf-8"?>
<calcChain xmlns="http://schemas.openxmlformats.org/spreadsheetml/2006/main">
  <c r="A51" i="16" l="1"/>
  <c r="A52" i="16" s="1"/>
  <c r="A53" i="16" s="1"/>
  <c r="A54" i="16" s="1"/>
  <c r="A55" i="16" s="1"/>
  <c r="A48" i="16"/>
  <c r="A49" i="16" s="1"/>
  <c r="A50" i="16" s="1"/>
  <c r="I78" i="16"/>
  <c r="H75" i="16"/>
  <c r="H74" i="16"/>
  <c r="G77" i="16"/>
  <c r="I77" i="16" s="1"/>
  <c r="I70" i="16"/>
  <c r="H67" i="16"/>
  <c r="H66" i="16"/>
  <c r="G69" i="16"/>
  <c r="I69" i="16" s="1"/>
  <c r="I62" i="16"/>
  <c r="H59" i="16"/>
  <c r="H58" i="16"/>
  <c r="G61" i="16"/>
  <c r="I61" i="16" s="1"/>
  <c r="I54" i="16"/>
  <c r="H51" i="16"/>
  <c r="H50" i="16"/>
  <c r="G53" i="16"/>
  <c r="I53" i="16" s="1"/>
  <c r="I45" i="16"/>
  <c r="H42" i="16"/>
  <c r="H41" i="16"/>
  <c r="G44" i="16"/>
  <c r="I44" i="16" s="1"/>
  <c r="I37" i="16"/>
  <c r="H34" i="16"/>
  <c r="H33" i="16"/>
  <c r="G36" i="16"/>
  <c r="I36" i="16" s="1"/>
  <c r="I29" i="16"/>
  <c r="H26" i="16"/>
  <c r="H25" i="16"/>
  <c r="G28" i="16"/>
  <c r="I28" i="16" s="1"/>
  <c r="I21" i="16"/>
  <c r="H18" i="16"/>
  <c r="H17" i="16"/>
  <c r="I76" i="16" l="1"/>
  <c r="J79" i="16" s="1"/>
  <c r="I68" i="16"/>
  <c r="J71" i="16" s="1"/>
  <c r="I60" i="16"/>
  <c r="J63" i="16" s="1"/>
  <c r="I52" i="16"/>
  <c r="J55" i="16" s="1"/>
  <c r="I43" i="16"/>
  <c r="J46" i="16" s="1"/>
  <c r="I35" i="16"/>
  <c r="J38" i="16" s="1"/>
  <c r="I27" i="16"/>
  <c r="J30" i="16" s="1"/>
  <c r="I19" i="16"/>
  <c r="G20" i="16"/>
  <c r="I20" i="16" s="1"/>
  <c r="J22" i="16" l="1"/>
  <c r="I12" i="16"/>
  <c r="G11" i="16"/>
  <c r="I11" i="16" s="1"/>
  <c r="H9" i="16" l="1"/>
  <c r="H8" i="16"/>
  <c r="A7" i="16"/>
  <c r="A8" i="16" s="1"/>
  <c r="A57" i="16" l="1"/>
  <c r="A58" i="16" s="1"/>
  <c r="I10" i="16"/>
  <c r="J13" i="16" s="1"/>
  <c r="A9" i="16"/>
  <c r="A10" i="16" s="1"/>
  <c r="A11" i="16" s="1"/>
  <c r="A12" i="16" s="1"/>
  <c r="A13" i="16" s="1"/>
  <c r="A15" i="16" s="1"/>
  <c r="A16" i="16" s="1"/>
  <c r="A17" i="16" s="1"/>
  <c r="A59" i="16" l="1"/>
  <c r="A60" i="16" s="1"/>
  <c r="A61" i="16" s="1"/>
  <c r="A62" i="16" s="1"/>
  <c r="A63" i="16" s="1"/>
  <c r="A65" i="16" s="1"/>
  <c r="A18" i="16"/>
  <c r="A19" i="16" s="1"/>
  <c r="A20" i="16" s="1"/>
  <c r="A21" i="16" s="1"/>
  <c r="A22" i="16" s="1"/>
  <c r="A24" i="16" s="1"/>
  <c r="A25" i="16" s="1"/>
  <c r="A66" i="16" l="1"/>
  <c r="A67" i="16" s="1"/>
  <c r="A68" i="16" s="1"/>
  <c r="A69" i="16" s="1"/>
  <c r="A70" i="16" s="1"/>
  <c r="A71" i="16" s="1"/>
  <c r="A26" i="16"/>
  <c r="A27" i="16" s="1"/>
  <c r="A28" i="16" s="1"/>
  <c r="A29" i="16" s="1"/>
  <c r="A30" i="16" s="1"/>
  <c r="A32" i="16" s="1"/>
  <c r="A33" i="16" s="1"/>
  <c r="A34" i="16" s="1"/>
  <c r="A35" i="16" s="1"/>
  <c r="A36" i="16" s="1"/>
  <c r="A37" i="16" s="1"/>
  <c r="A38" i="16" s="1"/>
  <c r="A73" i="16" l="1"/>
  <c r="A74" i="16" s="1"/>
  <c r="A75" i="16" s="1"/>
  <c r="A76" i="16" s="1"/>
  <c r="A77" i="16" s="1"/>
  <c r="A78" i="16" s="1"/>
  <c r="A79" i="16" s="1"/>
  <c r="A40" i="16"/>
  <c r="A41" i="16" s="1"/>
  <c r="A42" i="16" s="1"/>
  <c r="A43" i="16" s="1"/>
  <c r="A44" i="16" s="1"/>
  <c r="A45" i="16" s="1"/>
  <c r="A46" i="16" s="1"/>
</calcChain>
</file>

<file path=xl/sharedStrings.xml><?xml version="1.0" encoding="utf-8"?>
<sst xmlns="http://schemas.openxmlformats.org/spreadsheetml/2006/main" count="719" uniqueCount="343">
  <si>
    <t>Kentucky Power Company</t>
  </si>
  <si>
    <t>Section V</t>
  </si>
  <si>
    <t>Exhibit 2</t>
  </si>
  <si>
    <t>Description</t>
  </si>
  <si>
    <t>(a)</t>
  </si>
  <si>
    <t>(b)</t>
  </si>
  <si>
    <t>(c)</t>
  </si>
  <si>
    <t>(d)</t>
  </si>
  <si>
    <t>Witness: T. H. Ross</t>
  </si>
  <si>
    <t>Pension and OPEB Expense</t>
  </si>
  <si>
    <t>Page 23</t>
  </si>
  <si>
    <t>For the Test Year End 02/28/2017</t>
  </si>
  <si>
    <t>AMERICAN ELECTRIC POWER</t>
  </si>
  <si>
    <t>QUALIFIED PENSION PLAN</t>
  </si>
  <si>
    <t xml:space="preserve">Prior </t>
  </si>
  <si>
    <t>Net</t>
  </si>
  <si>
    <t>Expected</t>
  </si>
  <si>
    <t>Service</t>
  </si>
  <si>
    <t>Periodic</t>
  </si>
  <si>
    <t>Interest</t>
  </si>
  <si>
    <t>Return</t>
  </si>
  <si>
    <t>Cost</t>
  </si>
  <si>
    <t>Gain/Loss</t>
  </si>
  <si>
    <t>Pension</t>
  </si>
  <si>
    <t>Location</t>
  </si>
  <si>
    <t>on Assets</t>
  </si>
  <si>
    <t>Amortization</t>
  </si>
  <si>
    <t>Appalachian Power Co - Distribution</t>
  </si>
  <si>
    <t xml:space="preserve">Appalachian Power Co - Generation   </t>
  </si>
  <si>
    <t>Appalachian Power Co - Transmission</t>
  </si>
  <si>
    <t>Appalachian Power Co. - FERC</t>
  </si>
  <si>
    <t>Cedar Coal Co</t>
  </si>
  <si>
    <t>Appalachian Power Co. - SEC</t>
  </si>
  <si>
    <t>AEP Texas Central Company - Distribution</t>
  </si>
  <si>
    <t>AEP Texas Central Company - Generation</t>
  </si>
  <si>
    <t>AEP Texas Central Company - Transmission</t>
  </si>
  <si>
    <t xml:space="preserve">AEP Texas Central Co. </t>
  </si>
  <si>
    <t>AEP Texas North Company - Distribution</t>
  </si>
  <si>
    <t>AEP Texas North Company - Generation</t>
  </si>
  <si>
    <t>AEP Texas North Company - Transmission</t>
  </si>
  <si>
    <t xml:space="preserve">AEP Texas North Co. </t>
  </si>
  <si>
    <t>AEP Texas</t>
  </si>
  <si>
    <t>Indiana Michigan Power Co - Distribution</t>
  </si>
  <si>
    <t>Indiana Michigan Power Co - Generation</t>
  </si>
  <si>
    <t>Indiana Michigan Power Co - Nuclear</t>
  </si>
  <si>
    <t>Indiana Michigan Power Co - Transmission</t>
  </si>
  <si>
    <t>Ind Mich River Transp Lakin</t>
  </si>
  <si>
    <t>Indiana Michigan Power Co. - FERC</t>
  </si>
  <si>
    <t>Price River Coal</t>
  </si>
  <si>
    <t>Indiana Michigan Power Co. - SEC</t>
  </si>
  <si>
    <t>Kentucky Power Co - Distribution</t>
  </si>
  <si>
    <t>Kentucky Power Co - Generation</t>
  </si>
  <si>
    <t>Kentucky Power Co - Transmission</t>
  </si>
  <si>
    <t>Kentucky Power Co. - Kammer Actives</t>
  </si>
  <si>
    <t>Kentucky Power Co. - Mitchell Actives</t>
  </si>
  <si>
    <t>Kentucky Power Co. - Mitchell Inactives</t>
  </si>
  <si>
    <t xml:space="preserve">Kentucky Power Co. </t>
  </si>
  <si>
    <t>Ohio Power Co - Distribution</t>
  </si>
  <si>
    <t>Ohio Power Co - Transmission</t>
  </si>
  <si>
    <t xml:space="preserve">Ohio Power Co. </t>
  </si>
  <si>
    <t>Public Service Co of Oklahoma - Distribution</t>
  </si>
  <si>
    <t>Public Service Co of Oklahoma - Generation</t>
  </si>
  <si>
    <t>Public Service Co of Oklahoma - Transmission</t>
  </si>
  <si>
    <t xml:space="preserve">Public Service Co. of Oklahoma </t>
  </si>
  <si>
    <t>Southwestern Electric Power Co - Distribution</t>
  </si>
  <si>
    <t>Southwestern Electric Power Co - Generation</t>
  </si>
  <si>
    <t>Southwestern Electric Power Co - Texas - Distribution</t>
  </si>
  <si>
    <t>Southwestern Electric Power Co - Texas - Transmission</t>
  </si>
  <si>
    <t>Southwestern Electric Power Co - Transmission</t>
  </si>
  <si>
    <t xml:space="preserve">Southwestern Electric Power Co. </t>
  </si>
  <si>
    <t>Kingsport Power Co - Distribution</t>
  </si>
  <si>
    <t>Kingsport Power Co - Transmission</t>
  </si>
  <si>
    <t xml:space="preserve">Kingsport Power Co. </t>
  </si>
  <si>
    <t>Wheeling Power Co - Distribution</t>
  </si>
  <si>
    <t>Wheeling Power Co - Transmission</t>
  </si>
  <si>
    <t xml:space="preserve">Wheeling Power Co. </t>
  </si>
  <si>
    <t>American Electric Power Service Corporation</t>
  </si>
  <si>
    <t>Elmwood</t>
  </si>
  <si>
    <t>AEP River Operations LLC</t>
  </si>
  <si>
    <t xml:space="preserve">American Electric Power Service Corp </t>
  </si>
  <si>
    <t>AEP Pro Serv, Inc.</t>
  </si>
  <si>
    <t>Central Coal Company</t>
  </si>
  <si>
    <t>Miscellaneous</t>
  </si>
  <si>
    <t>Cook Coal Terminal</t>
  </si>
  <si>
    <t>AEP Generating Company</t>
  </si>
  <si>
    <t>Cardinal Operating Company</t>
  </si>
  <si>
    <t>Ohio Power Co - Generation</t>
  </si>
  <si>
    <t>AEP Generation Resources - FERC</t>
  </si>
  <si>
    <t>Conesville Coal Preparation Company</t>
  </si>
  <si>
    <t>AEP Generation Resources - SEC</t>
  </si>
  <si>
    <t>CSW Energy, Inc.</t>
  </si>
  <si>
    <t>AEP Energy Partners</t>
  </si>
  <si>
    <t>Onsite Partners</t>
  </si>
  <si>
    <t>AEP Energy Supply</t>
  </si>
  <si>
    <t>Dolet Hills</t>
  </si>
  <si>
    <t>Total</t>
  </si>
  <si>
    <t>Total without Dolet Hills</t>
  </si>
  <si>
    <t>Key Assumptions as of January 1, 2017:</t>
  </si>
  <si>
    <t>Discount rate</t>
  </si>
  <si>
    <t>Valuation data</t>
  </si>
  <si>
    <t>Mortality base table</t>
  </si>
  <si>
    <t>RP-2014, no collar adjustment, factored to 2006</t>
  </si>
  <si>
    <t>Mortality projection scale</t>
  </si>
  <si>
    <t xml:space="preserve">Rates grade linearly by year from MP-2014 in 2007 to 0.75% in 2015.  Rates grade linearly by age to zero at age 95 from age 85.  </t>
  </si>
  <si>
    <t>Interest crediting rate</t>
  </si>
  <si>
    <t>Lump sump conversion rate</t>
  </si>
  <si>
    <t>All other assumptions match those used to determine December 31, 2016 year-end disclosure results.</t>
  </si>
  <si>
    <t>NON-QUALIFIED PENSION PLAN</t>
  </si>
  <si>
    <t>RP-2014, white collar adjustment, factored to 2006</t>
  </si>
  <si>
    <t>NON-UMWA PLAN</t>
  </si>
  <si>
    <t>Service Cost</t>
  </si>
  <si>
    <t>Pension Cost</t>
  </si>
  <si>
    <t>RP-2014, no collar, factored to 2006</t>
  </si>
  <si>
    <t>Updated 2017 per capita claims cost assumption</t>
  </si>
  <si>
    <t>Initial 2017 trend rate</t>
  </si>
  <si>
    <t>Ultimate trend rate</t>
  </si>
  <si>
    <t>Years to ultimate trend</t>
  </si>
  <si>
    <t>Initial participation grading down to 75% for future retirees over five years</t>
  </si>
  <si>
    <t>Percentage of retirees dropping coverage annually is 4% for capped retirees and 2% for uncapped retirees</t>
  </si>
  <si>
    <t>ESTIMATED 2016 NET PERIODIC POSTRETIREMENT BENEFIT COST</t>
  </si>
  <si>
    <t>Medical, Dental and Life Insurance Benefits</t>
  </si>
  <si>
    <t>Prior</t>
  </si>
  <si>
    <t>Net Periodic</t>
  </si>
  <si>
    <t>Return on</t>
  </si>
  <si>
    <t>Postretirement</t>
  </si>
  <si>
    <t>Assets</t>
  </si>
  <si>
    <t>Benefit Cost</t>
  </si>
  <si>
    <t>AEP Texas Central Co.</t>
  </si>
  <si>
    <t>Kentucky Power Co.</t>
  </si>
  <si>
    <t>Ohio Power Co.</t>
  </si>
  <si>
    <t>Public Service Co. of Oklahoma</t>
  </si>
  <si>
    <t>Southwestern Electric Power Co.</t>
  </si>
  <si>
    <t>AEP Texas North Co.</t>
  </si>
  <si>
    <t>Kingsport Power Co.</t>
  </si>
  <si>
    <t>Wheeling Power Co.</t>
  </si>
  <si>
    <t>American Electric Power Service Corp</t>
  </si>
  <si>
    <t>Updated 2016 per capita claims cost assumption</t>
  </si>
  <si>
    <t>All other assumptions match those used to determine the 2015 postretirement welfare cost</t>
  </si>
  <si>
    <t>140 Appalachian Power Co - Distribution</t>
  </si>
  <si>
    <t>215 Appalachian Power Co - Generation</t>
  </si>
  <si>
    <t>150 Appalachian Power Co - Transmission</t>
  </si>
  <si>
    <t>225 Cedar Coal Co.                                                                                                0</t>
  </si>
  <si>
    <t>211 AEP Texas Central Company - Distribution</t>
  </si>
  <si>
    <t>147 AEP Texas Central Company - Generation</t>
  </si>
  <si>
    <t>169 AEP Texas Central Company - Transmission</t>
  </si>
  <si>
    <t>170 Indiana Michigan Power Co - Distribution</t>
  </si>
  <si>
    <t>132 Indiana Michigan Power Co - Generation</t>
  </si>
  <si>
    <t>190 Indiana Michigan Power Co - Nuclear</t>
  </si>
  <si>
    <t>120 Indiana Michigan Power Co - Transmission</t>
  </si>
  <si>
    <t>280 Indiana Michigan River Transportation (Lakin)</t>
  </si>
  <si>
    <t>202 Price River Coal</t>
  </si>
  <si>
    <t>110 Kentucky Power Co - Distribution</t>
  </si>
  <si>
    <t>117 Kentucky Power Co - Generation</t>
  </si>
  <si>
    <t>180 Kentucky Power Co - Transmission</t>
  </si>
  <si>
    <t>600 Kentucky Power Co. - Kammer Actives</t>
  </si>
  <si>
    <t>701 Kentucky Power Co. - Mitchell Actives</t>
  </si>
  <si>
    <t>702 Kentucky Power Co. - Mitchell Inactives</t>
  </si>
  <si>
    <t>250 Ohio Power Co - Distribution</t>
  </si>
  <si>
    <t>160 Ohio Power Co - Transmission</t>
  </si>
  <si>
    <t>167 Public Service Co of Oklahoma - Distribution</t>
  </si>
  <si>
    <t>198 Public Service Co of Oklahoma - Generation</t>
  </si>
  <si>
    <t>114 Public Service Co of Oklahoma - Transmission</t>
  </si>
  <si>
    <t>159 Southwestern Electric Power Co - Distribution</t>
  </si>
  <si>
    <t>168 Southwestern Electric Power Co - Generation</t>
  </si>
  <si>
    <t>161 Southwestern Electric Power Co - Texas - Distribution</t>
  </si>
  <si>
    <t>111 Southwestern Electric Power Co - Texas - Transmission</t>
  </si>
  <si>
    <t>194 Southwestern Electric Power Co - Transmission</t>
  </si>
  <si>
    <t>119 AEP Texas North Company - Distribution</t>
  </si>
  <si>
    <t>166 AEP Texas North Company - Generation</t>
  </si>
  <si>
    <t>192 AEP Texas North Company - Transmission</t>
  </si>
  <si>
    <t>230 Kingsport Power Co - Distribution</t>
  </si>
  <si>
    <t>260 Kingsport Power Co - Transmission</t>
  </si>
  <si>
    <t>210 Wheeling Power Co - Distribution</t>
  </si>
  <si>
    <t>200 Wheeling Power Co - Transmission</t>
  </si>
  <si>
    <t>103 American Electric Power Service Corporation</t>
  </si>
  <si>
    <t>293 Elmwood</t>
  </si>
  <si>
    <t>292 AEP River Operations LLC</t>
  </si>
  <si>
    <t>143 AEP Pro Serv, Inc.</t>
  </si>
  <si>
    <t>171 CSW Energy, Inc.</t>
  </si>
  <si>
    <t>189 Central Coal Company</t>
  </si>
  <si>
    <t>104 Cardinal Operating Company</t>
  </si>
  <si>
    <t>181 Ohio Power Co - Generation</t>
  </si>
  <si>
    <t>290 Conesville Coal Preparation Company</t>
  </si>
  <si>
    <t>175 AEP Energy Partners</t>
  </si>
  <si>
    <t>245 Dolet Hills</t>
  </si>
  <si>
    <t>Key Assumptions as of December 31, 2015:</t>
  </si>
  <si>
    <t>Willis Towers Watson</t>
  </si>
  <si>
    <t xml:space="preserve">Appalachian Power Co. - FERC                                                     </t>
  </si>
  <si>
    <t xml:space="preserve">Appalachian Power Co. - SEC                                                      </t>
  </si>
  <si>
    <t xml:space="preserve">270 Cook Coal Terminal                                                                                </t>
  </si>
  <si>
    <t xml:space="preserve">AEP Generation Company                                                                   </t>
  </si>
  <si>
    <t xml:space="preserve">Total                                                                                              </t>
  </si>
  <si>
    <t xml:space="preserve">Initial 2016 trend rate                                                             7.00% </t>
  </si>
  <si>
    <t xml:space="preserve">Ultimate trend rate                                                                 5.00% </t>
  </si>
  <si>
    <t>Years to ultimate trend                                                           8</t>
  </si>
  <si>
    <t>Mortality projection scale                                                       Rates grade linearly by year from MP-2014 in 2007 to 0.75% in 2015. Rates grade linearly by age to zero at age 95 from age 85.</t>
  </si>
  <si>
    <r>
      <rPr>
        <i/>
        <sz val="10"/>
        <rFont val="Arial"/>
        <family val="34"/>
      </rPr>
      <t>Prior</t>
    </r>
  </si>
  <si>
    <r>
      <rPr>
        <i/>
        <sz val="10"/>
        <rFont val="Arial"/>
        <family val="34"/>
      </rPr>
      <t>Net</t>
    </r>
  </si>
  <si>
    <r>
      <rPr>
        <i/>
        <sz val="10"/>
        <rFont val="Arial"/>
        <family val="34"/>
      </rPr>
      <t>Expected</t>
    </r>
  </si>
  <si>
    <r>
      <rPr>
        <i/>
        <sz val="10"/>
        <rFont val="Arial"/>
        <family val="34"/>
      </rPr>
      <t>Service</t>
    </r>
  </si>
  <si>
    <r>
      <rPr>
        <i/>
        <sz val="10"/>
        <rFont val="Arial"/>
        <family val="34"/>
      </rPr>
      <t>Periodic</t>
    </r>
  </si>
  <si>
    <r>
      <rPr>
        <i/>
        <sz val="10"/>
        <rFont val="Arial"/>
        <family val="34"/>
      </rPr>
      <t>Interest</t>
    </r>
  </si>
  <si>
    <r>
      <rPr>
        <i/>
        <sz val="10"/>
        <rFont val="Arial"/>
        <family val="34"/>
      </rPr>
      <t>Return</t>
    </r>
  </si>
  <si>
    <r>
      <rPr>
        <i/>
        <sz val="10"/>
        <rFont val="Arial"/>
        <family val="34"/>
      </rPr>
      <t>Cost</t>
    </r>
  </si>
  <si>
    <r>
      <rPr>
        <i/>
        <sz val="10"/>
        <rFont val="Arial"/>
        <family val="34"/>
      </rPr>
      <t>Gain/Loss</t>
    </r>
  </si>
  <si>
    <r>
      <rPr>
        <i/>
        <sz val="10"/>
        <rFont val="Arial"/>
        <family val="34"/>
      </rPr>
      <t>Pension</t>
    </r>
  </si>
  <si>
    <r>
      <rPr>
        <i/>
        <sz val="10"/>
        <rFont val="Arial"/>
        <family val="34"/>
      </rPr>
      <t>on Assets</t>
    </r>
  </si>
  <si>
    <r>
      <rPr>
        <i/>
        <sz val="10"/>
        <rFont val="Arial"/>
        <family val="34"/>
      </rPr>
      <t>Amortization</t>
    </r>
  </si>
  <si>
    <r>
      <rPr>
        <sz val="10"/>
        <rFont val="Arial"/>
        <family val="34"/>
      </rPr>
      <t>140 Appalachian Power Co - Distribution</t>
    </r>
  </si>
  <si>
    <r>
      <rPr>
        <sz val="10"/>
        <rFont val="Arial"/>
        <family val="34"/>
      </rPr>
      <t>215 Appalachian Power Co - Generation</t>
    </r>
  </si>
  <si>
    <r>
      <rPr>
        <sz val="10"/>
        <rFont val="Arial"/>
        <family val="34"/>
      </rPr>
      <t>150 Appalachian Power Co - Transmission</t>
    </r>
  </si>
  <si>
    <t xml:space="preserve">Appalachian Power Co. - FERC                                                              </t>
  </si>
  <si>
    <t xml:space="preserve">225 Cedar Coal Co                                                                 </t>
  </si>
  <si>
    <t xml:space="preserve">Appalachian Power Co. - SEC                                                                 </t>
  </si>
  <si>
    <r>
      <rPr>
        <sz val="10"/>
        <rFont val="Arial"/>
        <family val="34"/>
      </rPr>
      <t>211 AEP Texas Central Company - Distribution</t>
    </r>
  </si>
  <si>
    <r>
      <rPr>
        <sz val="10"/>
        <rFont val="Arial"/>
        <family val="34"/>
      </rPr>
      <t>147 AEP Texas Central Company - Generation</t>
    </r>
  </si>
  <si>
    <r>
      <rPr>
        <sz val="10"/>
        <rFont val="Arial"/>
        <family val="34"/>
      </rPr>
      <t>169 AEP Texas Central Company - Transmission</t>
    </r>
  </si>
  <si>
    <r>
      <rPr>
        <b/>
        <sz val="10"/>
        <rFont val="Arial"/>
        <family val="34"/>
      </rPr>
      <t>AEP Texas Central Co.</t>
    </r>
  </si>
  <si>
    <r>
      <rPr>
        <sz val="10"/>
        <rFont val="Arial"/>
        <family val="34"/>
      </rPr>
      <t>170 Indiana Michigan Power Co - Distribution</t>
    </r>
  </si>
  <si>
    <r>
      <rPr>
        <sz val="10"/>
        <rFont val="Arial"/>
        <family val="34"/>
      </rPr>
      <t>132 Indiana Michigan Power Co - Generation</t>
    </r>
  </si>
  <si>
    <r>
      <rPr>
        <sz val="10"/>
        <rFont val="Arial"/>
        <family val="34"/>
      </rPr>
      <t>190 Indiana Michigan Power Co - Nuclear</t>
    </r>
  </si>
  <si>
    <r>
      <rPr>
        <sz val="10"/>
        <rFont val="Arial"/>
        <family val="34"/>
      </rPr>
      <t>120 Indiana Michigan Power Co - Transmission</t>
    </r>
  </si>
  <si>
    <r>
      <rPr>
        <sz val="10"/>
        <rFont val="Arial"/>
        <family val="34"/>
      </rPr>
      <t>280 Ind Mich River Transp Lakin</t>
    </r>
  </si>
  <si>
    <r>
      <rPr>
        <b/>
        <sz val="10"/>
        <rFont val="Arial"/>
        <family val="34"/>
      </rPr>
      <t>Indiana Michigan Power Co. - FERC</t>
    </r>
  </si>
  <si>
    <r>
      <rPr>
        <sz val="10"/>
        <rFont val="Arial"/>
        <family val="34"/>
      </rPr>
      <t>202 Price River Coal</t>
    </r>
  </si>
  <si>
    <r>
      <rPr>
        <b/>
        <sz val="10"/>
        <rFont val="Arial"/>
        <family val="34"/>
      </rPr>
      <t>Indiana Michigan Power Co. - SEC</t>
    </r>
  </si>
  <si>
    <r>
      <rPr>
        <sz val="10"/>
        <rFont val="Arial"/>
        <family val="34"/>
      </rPr>
      <t>110 Kentucky Power Co - Distribution</t>
    </r>
  </si>
  <si>
    <r>
      <rPr>
        <sz val="10"/>
        <rFont val="Arial"/>
        <family val="34"/>
      </rPr>
      <t>117 Kentucky Power Co - Generation</t>
    </r>
  </si>
  <si>
    <r>
      <rPr>
        <sz val="10"/>
        <rFont val="Arial"/>
        <family val="34"/>
      </rPr>
      <t>180 Kentucky Power Co - Transmission</t>
    </r>
  </si>
  <si>
    <r>
      <rPr>
        <sz val="10"/>
        <rFont val="Arial"/>
        <family val="34"/>
      </rPr>
      <t>600 Kentucky Power Co. - Kammer Actives</t>
    </r>
  </si>
  <si>
    <r>
      <rPr>
        <sz val="10"/>
        <rFont val="Arial"/>
        <family val="34"/>
      </rPr>
      <t>701 Kentucky Power Co. - Mitchell Actives</t>
    </r>
  </si>
  <si>
    <r>
      <rPr>
        <sz val="10"/>
        <rFont val="Arial"/>
        <family val="34"/>
      </rPr>
      <t>702 Kentucky Power Co. - Mitchell Inactives</t>
    </r>
  </si>
  <si>
    <r>
      <rPr>
        <b/>
        <sz val="10"/>
        <rFont val="Arial"/>
        <family val="34"/>
      </rPr>
      <t>Kentucky Power Co.</t>
    </r>
  </si>
  <si>
    <r>
      <rPr>
        <sz val="10"/>
        <rFont val="Arial"/>
        <family val="34"/>
      </rPr>
      <t>250 Ohio Power Co - Distribution</t>
    </r>
  </si>
  <si>
    <r>
      <rPr>
        <sz val="10"/>
        <rFont val="Arial"/>
        <family val="34"/>
      </rPr>
      <t>160 Ohio Power Co - Transmission</t>
    </r>
  </si>
  <si>
    <r>
      <rPr>
        <b/>
        <sz val="10"/>
        <rFont val="Arial"/>
        <family val="34"/>
      </rPr>
      <t>Ohio Power Co.</t>
    </r>
  </si>
  <si>
    <r>
      <rPr>
        <sz val="10"/>
        <rFont val="Arial"/>
        <family val="34"/>
      </rPr>
      <t>167 Public Service Co of Oklahoma - Distribution</t>
    </r>
  </si>
  <si>
    <r>
      <rPr>
        <sz val="10"/>
        <rFont val="Arial"/>
        <family val="34"/>
      </rPr>
      <t>198 Public Service Co of Oklahoma - Generation</t>
    </r>
  </si>
  <si>
    <r>
      <rPr>
        <sz val="10"/>
        <rFont val="Arial"/>
        <family val="34"/>
      </rPr>
      <t>114 Public Service Co of Oklahoma - Transmission</t>
    </r>
  </si>
  <si>
    <r>
      <rPr>
        <b/>
        <sz val="10"/>
        <rFont val="Arial"/>
        <family val="34"/>
      </rPr>
      <t>Public Service Co. of Oklahoma</t>
    </r>
  </si>
  <si>
    <r>
      <rPr>
        <sz val="10"/>
        <rFont val="Arial"/>
        <family val="34"/>
      </rPr>
      <t>159 Southwestern Electric Power Co - Distribution</t>
    </r>
  </si>
  <si>
    <r>
      <rPr>
        <sz val="10"/>
        <rFont val="Arial"/>
        <family val="34"/>
      </rPr>
      <t>168 Southwestern Electric Power Co - Generation</t>
    </r>
  </si>
  <si>
    <r>
      <rPr>
        <sz val="10"/>
        <rFont val="Arial"/>
        <family val="34"/>
      </rPr>
      <t>161 Southwestern Electric Power Co - Texas - Distribution</t>
    </r>
  </si>
  <si>
    <r>
      <rPr>
        <sz val="10"/>
        <rFont val="Arial"/>
        <family val="34"/>
      </rPr>
      <t>111 Southwestern Electric Power Co - Texas - Transmission</t>
    </r>
  </si>
  <si>
    <r>
      <rPr>
        <sz val="10"/>
        <rFont val="Arial"/>
        <family val="34"/>
      </rPr>
      <t>194 Southwestern Electric Power Co - Transmission</t>
    </r>
  </si>
  <si>
    <r>
      <rPr>
        <b/>
        <sz val="10"/>
        <rFont val="Arial"/>
        <family val="34"/>
      </rPr>
      <t>Southwestern Electric Power Co.</t>
    </r>
  </si>
  <si>
    <r>
      <rPr>
        <sz val="10"/>
        <rFont val="Arial"/>
        <family val="34"/>
      </rPr>
      <t>119 AEP Texas North Company - Distribution</t>
    </r>
  </si>
  <si>
    <r>
      <rPr>
        <sz val="10"/>
        <rFont val="Arial"/>
        <family val="34"/>
      </rPr>
      <t>166 AEP Texas North Company - Generation</t>
    </r>
  </si>
  <si>
    <r>
      <rPr>
        <sz val="10"/>
        <rFont val="Arial"/>
        <family val="34"/>
      </rPr>
      <t>192 AEP Texas North Company - Transmission</t>
    </r>
  </si>
  <si>
    <r>
      <rPr>
        <b/>
        <sz val="10"/>
        <rFont val="Arial"/>
        <family val="34"/>
      </rPr>
      <t>AEP Texas North Co.</t>
    </r>
  </si>
  <si>
    <r>
      <rPr>
        <sz val="10"/>
        <rFont val="Arial"/>
        <family val="34"/>
      </rPr>
      <t>230 Kingsport Power Co - Distribution</t>
    </r>
  </si>
  <si>
    <r>
      <rPr>
        <sz val="10"/>
        <rFont val="Arial"/>
        <family val="34"/>
      </rPr>
      <t>260 Kingsport Power Co - Transmission</t>
    </r>
  </si>
  <si>
    <r>
      <rPr>
        <b/>
        <sz val="10"/>
        <rFont val="Arial"/>
        <family val="34"/>
      </rPr>
      <t>Kingsport Power Co.</t>
    </r>
  </si>
  <si>
    <r>
      <rPr>
        <sz val="10"/>
        <rFont val="Arial"/>
        <family val="34"/>
      </rPr>
      <t>210 Wheeling Power Co - Distribution</t>
    </r>
  </si>
  <si>
    <r>
      <rPr>
        <sz val="10"/>
        <rFont val="Arial"/>
        <family val="34"/>
      </rPr>
      <t>200 Wheeling Power Co - Transmission</t>
    </r>
  </si>
  <si>
    <r>
      <rPr>
        <b/>
        <sz val="10"/>
        <rFont val="Arial"/>
        <family val="34"/>
      </rPr>
      <t>Wheeling Power Co.</t>
    </r>
  </si>
  <si>
    <r>
      <rPr>
        <sz val="10"/>
        <rFont val="Arial"/>
        <family val="34"/>
      </rPr>
      <t>103 American Electric Power Service Corporation</t>
    </r>
  </si>
  <si>
    <r>
      <rPr>
        <sz val="10"/>
        <rFont val="Arial"/>
        <family val="34"/>
      </rPr>
      <t>293 Elmwood</t>
    </r>
  </si>
  <si>
    <r>
      <rPr>
        <sz val="10"/>
        <rFont val="Arial"/>
        <family val="34"/>
      </rPr>
      <t>292 AEP River Operations LLC</t>
    </r>
  </si>
  <si>
    <r>
      <rPr>
        <b/>
        <sz val="10"/>
        <rFont val="Arial"/>
        <family val="34"/>
      </rPr>
      <t>American Electric Power Service Corp</t>
    </r>
  </si>
  <si>
    <r>
      <rPr>
        <sz val="10"/>
        <rFont val="Arial"/>
        <family val="34"/>
      </rPr>
      <t>143 AEP Pro Serv, Inc.</t>
    </r>
  </si>
  <si>
    <r>
      <rPr>
        <sz val="10"/>
        <rFont val="Arial"/>
        <family val="34"/>
      </rPr>
      <t>189 Central Coal Company</t>
    </r>
  </si>
  <si>
    <r>
      <rPr>
        <sz val="10"/>
        <rFont val="Arial"/>
        <family val="34"/>
      </rPr>
      <t>171 CSW Energy, Inc.</t>
    </r>
  </si>
  <si>
    <r>
      <rPr>
        <b/>
        <sz val="10"/>
        <rFont val="Arial"/>
        <family val="34"/>
      </rPr>
      <t>Miscellaneous</t>
    </r>
  </si>
  <si>
    <t xml:space="preserve">270 Cook Coal Terminal                                                                                       </t>
  </si>
  <si>
    <t xml:space="preserve">AEP Generating Company                                                                          </t>
  </si>
  <si>
    <r>
      <rPr>
        <sz val="10"/>
        <rFont val="Arial"/>
        <family val="34"/>
      </rPr>
      <t>104 Cardinal Operating Company</t>
    </r>
  </si>
  <si>
    <r>
      <rPr>
        <sz val="10"/>
        <rFont val="Arial"/>
        <family val="34"/>
      </rPr>
      <t>181 Ohio Power Co - Generation</t>
    </r>
  </si>
  <si>
    <r>
      <rPr>
        <b/>
        <sz val="10"/>
        <rFont val="Arial"/>
        <family val="34"/>
      </rPr>
      <t>AEP Generation Resources - FERC</t>
    </r>
  </si>
  <si>
    <r>
      <rPr>
        <sz val="10"/>
        <rFont val="Arial"/>
        <family val="34"/>
      </rPr>
      <t>290 Conesville Coal Preparation Company</t>
    </r>
  </si>
  <si>
    <r>
      <rPr>
        <b/>
        <sz val="10"/>
        <rFont val="Arial"/>
        <family val="34"/>
      </rPr>
      <t>AEP Generation Resources - SEC</t>
    </r>
  </si>
  <si>
    <r>
      <rPr>
        <sz val="10"/>
        <rFont val="Arial"/>
        <family val="34"/>
      </rPr>
      <t>175 AEP Energy Partners</t>
    </r>
  </si>
  <si>
    <r>
      <rPr>
        <b/>
        <sz val="10"/>
        <rFont val="Arial"/>
        <family val="34"/>
      </rPr>
      <t>AEP Energy Supply</t>
    </r>
  </si>
  <si>
    <r>
      <rPr>
        <b/>
        <sz val="10"/>
        <rFont val="Arial"/>
        <family val="34"/>
      </rPr>
      <t>Dolet Hills</t>
    </r>
  </si>
  <si>
    <t xml:space="preserve">Total                                                                                                         </t>
  </si>
  <si>
    <r>
      <rPr>
        <u/>
        <sz val="10"/>
        <rFont val="Arial"/>
        <family val="34"/>
      </rPr>
      <t>Key Assumptions as of December 31, 2015:</t>
    </r>
  </si>
  <si>
    <t>Discount rate                                                                                4.30%</t>
  </si>
  <si>
    <t>Valuation data                                                                               1/1/2015</t>
  </si>
  <si>
    <t>Mortality base table                                                                        RP-2014, no collar, factored to 2006</t>
  </si>
  <si>
    <t>Mortality projection scale                                                                Rates grade linearly by year from MP-2014 in 2007 to 0.75% in 2015.  Rates grade linearly by age to zero at age 95 from age 85.</t>
  </si>
  <si>
    <t>Interest crediting rate                                                                     4.00%</t>
  </si>
  <si>
    <r>
      <rPr>
        <sz val="10"/>
        <rFont val="Arial"/>
        <family val="34"/>
      </rPr>
      <t>Lump sump conversion rate                                                            4.50%</t>
    </r>
  </si>
  <si>
    <t>Rates of termination and salary increases were updated to be consistent with the experience study performed during 2014.  Retirement rates were adjusted such that the average retirement age is 64.</t>
  </si>
  <si>
    <t>All other assumptions match those used to determine the 2015 pension cost.</t>
  </si>
  <si>
    <r>
      <rPr>
        <sz val="11"/>
        <rFont val="Calibri"/>
        <family val="34"/>
      </rPr>
      <t>Willis Towers Watson</t>
    </r>
  </si>
  <si>
    <r>
      <rPr>
        <b/>
        <sz val="10"/>
        <rFont val="Arial"/>
        <family val="34"/>
      </rPr>
      <t xml:space="preserve">Location                                                                                                 </t>
    </r>
    <r>
      <rPr>
        <i/>
        <sz val="10"/>
        <rFont val="Arial"/>
        <family val="34"/>
      </rPr>
      <t>Cost                       Cost                   on Assets            Amortization          Amortization                 Cost</t>
    </r>
  </si>
  <si>
    <r>
      <rPr>
        <sz val="10"/>
        <rFont val="Arial"/>
        <family val="34"/>
      </rPr>
      <t>225 Cedar Coal Co                                                                                                        0</t>
    </r>
  </si>
  <si>
    <r>
      <rPr>
        <b/>
        <sz val="10"/>
        <rFont val="Arial"/>
        <family val="34"/>
      </rPr>
      <t>AEP Generating Company                                                                                 $0</t>
    </r>
  </si>
  <si>
    <r>
      <rPr>
        <sz val="10"/>
        <rFont val="Arial"/>
        <family val="34"/>
      </rPr>
      <t>245 Dolet Hills</t>
    </r>
  </si>
  <si>
    <r>
      <rPr>
        <sz val="10"/>
        <rFont val="Arial"/>
        <family val="34"/>
      </rPr>
      <t>Mortality base table                                                                      RP-2014, white collar adjustment, factored to 2006</t>
    </r>
  </si>
  <si>
    <r>
      <rPr>
        <sz val="10"/>
        <rFont val="Arial"/>
        <family val="34"/>
      </rPr>
      <t>Lump sump conversion rate                                                         4.50%</t>
    </r>
  </si>
  <si>
    <r>
      <rPr>
        <sz val="10"/>
        <rFont val="Arial"/>
        <family val="34"/>
      </rPr>
      <t>Willis Towers Watson</t>
    </r>
  </si>
  <si>
    <t>Discount rate                                                                                4.05%</t>
  </si>
  <si>
    <t>Valuation data                                                                              1/1/2015</t>
  </si>
  <si>
    <t>Mortality projection scale                                                              Rates grade linearly by year from MP-2014 in 2007 to 0.75% in 2015. Rates grade linearly by age to zero at age 95 from age 85.</t>
  </si>
  <si>
    <t>Interest crediting rate                                                                    4.00%</t>
  </si>
  <si>
    <t xml:space="preserve">Rates of termination and salary increases were updated to be consistent with the experience study performed during 2014. Retirement rates were adjusted such that the average retirement age is 64. </t>
  </si>
  <si>
    <t>All other assumptions match those used to determine the 2015 pension cost, except for the form of payment assumption, which has been updated to 100% lump sums.</t>
  </si>
  <si>
    <t xml:space="preserve">270 Cook Coal Terminal                                                                                              </t>
  </si>
  <si>
    <t>Mortality base table                                                               RP-2014, no collar, factored to 2006</t>
  </si>
  <si>
    <t>Valuation data                                                                      1/1/2015</t>
  </si>
  <si>
    <t xml:space="preserve">Discount rate                                                                       4.30% </t>
  </si>
  <si>
    <t>March 2016 Estimate of 2016 Cost</t>
  </si>
  <si>
    <t>2 Month 
true-up</t>
  </si>
  <si>
    <t>Recorded in Test Year</t>
  </si>
  <si>
    <t>SERP Costs Recorded During Test Year</t>
  </si>
  <si>
    <t>Test Year
Total</t>
  </si>
  <si>
    <t>Test Year OPEB Costs (9260021)</t>
  </si>
  <si>
    <t>Total Company OPEB Test Year Costs Recorded</t>
  </si>
  <si>
    <t>Mitchell-Actives OPEB Test Year Costs Recorded</t>
  </si>
  <si>
    <t>Mitchell-Inactives OPEB Test Year Costs Recorded</t>
  </si>
  <si>
    <t>Kammer OPEB Test Year Costs Recorded</t>
  </si>
  <si>
    <t>Kammer OPEB Test Year Costs Recorded:</t>
  </si>
  <si>
    <t>Mitchell-Inactives OPEB Test Year Costs Recorded:</t>
  </si>
  <si>
    <t>Mitchell-Actives OPEB Test Year Costs Recorded:</t>
  </si>
  <si>
    <t>Total Company OPEB Test Year Costs Recorded:</t>
  </si>
  <si>
    <t>Test Year SERP Costs Recorded:</t>
  </si>
  <si>
    <t>Jan-Feb 2016 Costs (based on Jan 2016 Estimate)</t>
  </si>
  <si>
    <t>Mar through Dec 2016 Cost (based on March 2016 Estimate)</t>
  </si>
  <si>
    <t>Jan-Feb 2017 Costs (based on Jan 2017 Estimate)</t>
  </si>
  <si>
    <t>Line
No.</t>
  </si>
  <si>
    <t>Test Year Pension Cost (9260003)</t>
  </si>
  <si>
    <t>Total Company Test Year  Pension Costs Recorded:</t>
  </si>
  <si>
    <t>Mitchell-Actives Test Year  Pension Costs Recorded:</t>
  </si>
  <si>
    <t>Mitchell-Inactives Test Year  Pension Costs Recorded:</t>
  </si>
  <si>
    <t>Kammer Test Year  Pension Costs Recorded:</t>
  </si>
  <si>
    <t>Total Company Test Year Pension Costs Recorded</t>
  </si>
  <si>
    <t>Mitchell-Actives Test Year Pension Costs Recorded</t>
  </si>
  <si>
    <t>Mitchell-Inactives Test Year Pension Costs Recorded</t>
  </si>
  <si>
    <t>Kammer Test Year Pension Costs Recorded</t>
  </si>
  <si>
    <t>Test Year SERP Costs (Distribution - Account 9260037)</t>
  </si>
  <si>
    <t>Actuarial Estimates</t>
  </si>
  <si>
    <t>Jan-Feb True-up recorded in March 2016</t>
  </si>
  <si>
    <t>KPSC 2017-00179</t>
  </si>
  <si>
    <t>ESTIMATED 2017 NET PERIODIC PENSION COST</t>
  </si>
  <si>
    <t>CALCULATED MARCH 2017</t>
  </si>
  <si>
    <t>ESTIMATED 2017 NET PERIODIC POSTRETIREMENT BENEFIT COST</t>
  </si>
  <si>
    <t>CALCULATED JANUARY 2017</t>
  </si>
  <si>
    <t>ESTIMATED 2016 NET PERIODIC PENSION COST</t>
  </si>
  <si>
    <t>CALCULATED JANUARY 2016</t>
  </si>
  <si>
    <t>CALCULATED MARCH 2016</t>
  </si>
  <si>
    <t>2016 NET PERIODIC PENSION COST</t>
  </si>
  <si>
    <t>2016 NET PERIODIC POSTRETIREMENT BENEFIT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</si>
</sst>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_);[Red]\(&quot;$&quot;#,##0.0\)"/>
    <numFmt numFmtId="165" formatCode="&quot;$&quot;\ \ #,##0_);[Red]\(&quot;$&quot;\ \ #,##0\)"/>
    <numFmt numFmtId="166" formatCode="#,##0_);[Red]\(#,##0\);\-"/>
    <numFmt numFmtId="167" formatCode="#,##0.00000___;"/>
    <numFmt numFmtId="168" formatCode="&quot;$&quot;#,##0.00;\-&quot;$&quot;#,##0.00"/>
    <numFmt numFmtId="169" formatCode="0.0_%;\(0.0\)%;\ \-\ \ \ "/>
    <numFmt numFmtId="170" formatCode="#,###.000000_);\(#,##0.000000\);\ \-\ _ "/>
    <numFmt numFmtId="171" formatCode="&quot;$&quot;\ \ #,##0.0_);[Red]\(&quot;$&quot;\ \ #,##0.0\)"/>
    <numFmt numFmtId="172" formatCode="&quot;$&quot;\ \ #,##0.00_);[Red]\(&quot;$&quot;\ \ #,##0.00\)"/>
    <numFmt numFmtId="173" formatCode="#,##0_);\(#,##0\);_ \-\ \ "/>
    <numFmt numFmtId="174" formatCode="&quot;$&quot;#,##0;[Red]\-&quot;$&quot;#,##0"/>
    <numFmt numFmtId="175" formatCode="&quot;$&quot;#,##0.00;[Red]\-&quot;$&quot;#,##0.00"/>
    <numFmt numFmtId="176" formatCode="#,##0___);\(#,##0\);___-\ \ "/>
    <numFmt numFmtId="177" formatCode="0.000000"/>
    <numFmt numFmtId="178" formatCode="&quot;$&quot;#,##0.00"/>
    <numFmt numFmtId="179" formatCode="0.0000_)"/>
    <numFmt numFmtId="180" formatCode="_(* #,##0.0_);_(* \(#,##0.0\);&quot;&quot;;_(@_)"/>
    <numFmt numFmtId="181" formatCode="&quot;$&quot;#,##0\ ;\(&quot;$&quot;#,##0\)"/>
    <numFmt numFmtId="182" formatCode="mmm\-d\-yyyy"/>
    <numFmt numFmtId="183" formatCode="#,##0.0_);[Red]\(#,##0.0\)"/>
    <numFmt numFmtId="184" formatCode="mmm\-yyyy"/>
    <numFmt numFmtId="185" formatCode="m/d"/>
    <numFmt numFmtId="186" formatCode="_-* #,##0_-;\-* #,##0_-;_-* &quot;-&quot;_-;_-@_-"/>
    <numFmt numFmtId="187" formatCode="_-* #,##0.00_-;\-* #,##0.00_-;_-* &quot;-&quot;??_-;_-@_-"/>
    <numFmt numFmtId="188" formatCode="_([$€-2]* #,##0.00_);_([$€-2]* \(#,##0.00\);_([$€-2]* &quot;-&quot;??_)"/>
    <numFmt numFmtId="189" formatCode="###0_);\(###0\)"/>
    <numFmt numFmtId="190" formatCode="d\ mmmm\ yyyy"/>
    <numFmt numFmtId="191" formatCode="#,##0.0\x_);\(#,##0.0\x\);#,##0.0\x_);@_)"/>
    <numFmt numFmtId="192" formatCode="#,##0.0_);[Red]\(#,##0.0\);&quot;N/A &quot;"/>
    <numFmt numFmtId="193" formatCode="0.00_)"/>
    <numFmt numFmtId="194" formatCode="#,##0.000_);[Red]\(#,##0.000\)"/>
    <numFmt numFmtId="195" formatCode="#,##0.0_)\ \ ;[Red]\(#,##0.0\)\ \ "/>
    <numFmt numFmtId="196" formatCode="0.0%&quot;NetPPE/sales&quot;"/>
    <numFmt numFmtId="197" formatCode="[Blue]#,##0,_);[Red]\(#,##0,\)"/>
    <numFmt numFmtId="198" formatCode="0.0%&quot;NWI/Sls&quot;"/>
    <numFmt numFmtId="199" formatCode="0%;[Red]\(0%\)"/>
    <numFmt numFmtId="200" formatCode="0.0%;[Red]\(0.0%\)"/>
    <numFmt numFmtId="201" formatCode="0.00%;[Red]\(0.00%\)"/>
    <numFmt numFmtId="202" formatCode="#,##0.0\%_);\(#,##0.0\%\);#,##0.0\%_);@_)"/>
    <numFmt numFmtId="203" formatCode="0.0%&quot;Sales&quot;"/>
    <numFmt numFmtId="204" formatCode="dd\ mmm\ yyyy"/>
    <numFmt numFmtId="205" formatCode="#,##0.0_);\(#,##0.0\)"/>
    <numFmt numFmtId="206" formatCode="&quot;TFCF: &quot;#,##0_);[Red]&quot;No! &quot;\(#,##0\)"/>
    <numFmt numFmtId="207" formatCode="_(&quot;$&quot;* #,##0.00_);_(&quot;$&quot;* \(#,##0.00\);_(&quot;$&quot;* &quot;-&quot;????_);_(@_)"/>
    <numFmt numFmtId="208" formatCode="General_)"/>
    <numFmt numFmtId="209" formatCode="_(* #,##0_);_(* \(#,##0\);_(* &quot;-&quot;??_);_(@_)"/>
    <numFmt numFmtId="210" formatCode="\$#,##0;\$#,##0"/>
    <numFmt numFmtId="211" formatCode="\$#,##0_);\(\$#,##0\)"/>
    <numFmt numFmtId="212" formatCode="#,##0;#,##0"/>
    <numFmt numFmtId="213" formatCode="###0;###0"/>
    <numFmt numFmtId="214" formatCode="\$###0;\$###0"/>
  </numFmts>
  <fonts count="150"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2"/>
      <name val="Arial MT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sz val="9"/>
      <name val="Helv"/>
    </font>
    <font>
      <sz val="8"/>
      <name val="Times New Roman"/>
      <family val="1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sz val="10"/>
      <color indexed="8"/>
      <name val="MS Sans Serif"/>
      <family val="2"/>
    </font>
    <font>
      <sz val="12"/>
      <name val="Helv"/>
    </font>
    <font>
      <sz val="10"/>
      <name val="Helv"/>
    </font>
    <font>
      <sz val="10"/>
      <name val="Arial Unicode MS"/>
      <family val="2"/>
    </font>
    <font>
      <b/>
      <sz val="12"/>
      <color indexed="9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b/>
      <i/>
      <sz val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8"/>
      <name val="Palatino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Zurich BT"/>
    </font>
    <font>
      <sz val="10"/>
      <color theme="1"/>
      <name val="MS Sans Serif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1"/>
      <color theme="1"/>
      <name val="Calibri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color indexed="10"/>
      <name val="Arial"/>
      <family val="2"/>
    </font>
    <font>
      <sz val="10"/>
      <name val="Times New Roman"/>
      <family val="1"/>
    </font>
    <font>
      <sz val="8"/>
      <name val="Helvetica-Narrow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2"/>
      <color indexed="17"/>
      <name val="SWISS"/>
      <family val="2"/>
    </font>
    <font>
      <sz val="7"/>
      <name val="Times New Roman"/>
      <family val="1"/>
    </font>
    <font>
      <sz val="7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Tahoma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u/>
      <sz val="10"/>
      <name val="Arial"/>
      <family val="2"/>
    </font>
    <font>
      <sz val="6"/>
      <name val="Arial"/>
      <family val="2"/>
    </font>
    <font>
      <sz val="10"/>
      <name val="Times New Roman"/>
      <family val="1"/>
      <charset val="204"/>
    </font>
    <font>
      <b/>
      <sz val="10"/>
      <color indexed="8"/>
      <name val="Arial"/>
      <family val="1"/>
      <charset val="204"/>
    </font>
    <font>
      <i/>
      <sz val="10"/>
      <color indexed="8"/>
      <name val="Arial"/>
      <family val="1"/>
      <charset val="204"/>
    </font>
    <font>
      <sz val="10"/>
      <color indexed="8"/>
      <name val="Arial"/>
      <family val="1"/>
      <charset val="204"/>
    </font>
    <font>
      <u/>
      <sz val="10"/>
      <color indexed="8"/>
      <name val="Arial"/>
      <family val="1"/>
      <charset val="204"/>
    </font>
    <font>
      <sz val="10"/>
      <color rgb="FF000000"/>
      <name val="Times New Roman"/>
      <family val="1"/>
    </font>
    <font>
      <b/>
      <sz val="10"/>
      <name val="Arial"/>
      <family val="34"/>
    </font>
    <font>
      <i/>
      <sz val="10"/>
      <name val="Arial"/>
      <family val="34"/>
    </font>
    <font>
      <b/>
      <sz val="10"/>
      <color rgb="FF000000"/>
      <name val="Times New Roman"/>
      <family val="1"/>
    </font>
    <font>
      <sz val="10"/>
      <name val="Arial"/>
      <family val="34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name val="Arial"/>
      <family val="34"/>
    </font>
    <font>
      <sz val="11"/>
      <name val="Calibri"/>
      <family val="34"/>
    </font>
    <font>
      <sz val="10"/>
      <color rgb="FF000000"/>
      <name val="Times New Roman"/>
      <family val="1"/>
    </font>
    <font>
      <sz val="14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3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1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medium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3081">
    <xf numFmtId="0" fontId="0" fillId="0" borderId="0"/>
    <xf numFmtId="43" fontId="5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6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0" fillId="0" borderId="0"/>
    <xf numFmtId="171" fontId="5" fillId="0" borderId="0" applyFont="0" applyFill="0" applyBorder="0" applyAlignment="0" applyProtection="0"/>
    <xf numFmtId="0" fontId="11" fillId="0" borderId="0"/>
    <xf numFmtId="0" fontId="12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2" fillId="0" borderId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12" fillId="0" borderId="0"/>
    <xf numFmtId="0" fontId="12" fillId="0" borderId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2" fillId="0" borderId="0"/>
    <xf numFmtId="0" fontId="9" fillId="0" borderId="0"/>
    <xf numFmtId="172" fontId="5" fillId="0" borderId="0" applyFont="0" applyFill="0" applyBorder="0" applyAlignment="0" applyProtection="0"/>
    <xf numFmtId="0" fontId="9" fillId="0" borderId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9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9" fillId="0" borderId="0"/>
    <xf numFmtId="0" fontId="9" fillId="0" borderId="0"/>
    <xf numFmtId="171" fontId="5" fillId="0" borderId="0" applyFont="0" applyFill="0" applyBorder="0" applyAlignment="0" applyProtection="0"/>
    <xf numFmtId="0" fontId="11" fillId="0" borderId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0" fillId="0" borderId="0"/>
    <xf numFmtId="171" fontId="5" fillId="0" borderId="0" applyFont="0" applyFill="0" applyBorder="0" applyAlignment="0" applyProtection="0"/>
    <xf numFmtId="0" fontId="11" fillId="0" borderId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11" fillId="0" borderId="0"/>
    <xf numFmtId="172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1" fontId="5" fillId="0" borderId="0" applyFont="0" applyFill="0" applyBorder="0" applyAlignment="0" applyProtection="0"/>
    <xf numFmtId="0" fontId="11" fillId="0" borderId="0"/>
    <xf numFmtId="171" fontId="5" fillId="0" borderId="0" applyFont="0" applyFill="0" applyBorder="0" applyAlignment="0" applyProtection="0"/>
    <xf numFmtId="0" fontId="11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10" fillId="0" borderId="0"/>
    <xf numFmtId="0" fontId="13" fillId="0" borderId="0"/>
    <xf numFmtId="0" fontId="10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9" fillId="0" borderId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9" fillId="0" borderId="0"/>
    <xf numFmtId="0" fontId="9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10" fillId="0" borderId="0"/>
    <xf numFmtId="172" fontId="5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9" fillId="0" borderId="0"/>
    <xf numFmtId="40" fontId="8" fillId="0" borderId="0" applyFont="0" applyFill="0" applyBorder="0" applyAlignment="0" applyProtection="0"/>
    <xf numFmtId="0" fontId="9" fillId="0" borderId="0"/>
    <xf numFmtId="40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9" fillId="0" borderId="0"/>
    <xf numFmtId="40" fontId="8" fillId="0" borderId="0" applyFont="0" applyFill="0" applyBorder="0" applyAlignment="0" applyProtection="0"/>
    <xf numFmtId="0" fontId="9" fillId="0" borderId="0"/>
    <xf numFmtId="0" fontId="9" fillId="0" borderId="0"/>
    <xf numFmtId="8" fontId="8" fillId="0" borderId="0" applyFont="0" applyFill="0" applyBorder="0" applyAlignment="0" applyProtection="0"/>
    <xf numFmtId="0" fontId="10" fillId="0" borderId="0"/>
    <xf numFmtId="175" fontId="5" fillId="0" borderId="0" applyFont="0" applyFill="0" applyBorder="0" applyAlignment="0" applyProtection="0"/>
    <xf numFmtId="0" fontId="10" fillId="0" borderId="0"/>
    <xf numFmtId="175" fontId="5" fillId="0" borderId="0" applyFont="0" applyFill="0" applyBorder="0" applyAlignment="0" applyProtection="0"/>
    <xf numFmtId="0" fontId="10" fillId="0" borderId="0"/>
    <xf numFmtId="0" fontId="10" fillId="0" borderId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0" fillId="0" borderId="0"/>
    <xf numFmtId="175" fontId="5" fillId="0" borderId="0" applyFont="0" applyFill="0" applyBorder="0" applyAlignment="0" applyProtection="0"/>
    <xf numFmtId="0" fontId="12" fillId="0" borderId="0"/>
    <xf numFmtId="0" fontId="10" fillId="0" borderId="0"/>
    <xf numFmtId="0" fontId="8" fillId="0" borderId="0"/>
    <xf numFmtId="0" fontId="14" fillId="0" borderId="0"/>
    <xf numFmtId="0" fontId="15" fillId="0" borderId="0"/>
    <xf numFmtId="0" fontId="5" fillId="0" borderId="0"/>
    <xf numFmtId="0" fontId="11" fillId="0" borderId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1" fillId="0" borderId="0"/>
    <xf numFmtId="0" fontId="11" fillId="0" borderId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1" fillId="0" borderId="0"/>
    <xf numFmtId="169" fontId="5" fillId="0" borderId="0" applyFont="0" applyFill="0" applyBorder="0" applyAlignment="0" applyProtection="0"/>
    <xf numFmtId="0" fontId="11" fillId="0" borderId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" fillId="0" borderId="0"/>
    <xf numFmtId="0" fontId="11" fillId="0" borderId="0"/>
    <xf numFmtId="167" fontId="5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172" fontId="5" fillId="0" borderId="0" applyFont="0" applyFill="0" applyBorder="0" applyAlignment="0" applyProtection="0"/>
    <xf numFmtId="0" fontId="9" fillId="0" borderId="0"/>
    <xf numFmtId="171" fontId="5" fillId="0" borderId="0" applyFont="0" applyFill="0" applyBorder="0" applyAlignment="0" applyProtection="0"/>
    <xf numFmtId="0" fontId="9" fillId="0" borderId="0"/>
    <xf numFmtId="0" fontId="9" fillId="0" borderId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9" fillId="0" borderId="0"/>
    <xf numFmtId="0" fontId="10" fillId="0" borderId="0"/>
    <xf numFmtId="0" fontId="13" fillId="0" borderId="0"/>
    <xf numFmtId="174" fontId="5" fillId="0" borderId="0" applyFont="0" applyFill="0" applyBorder="0" applyAlignment="0" applyProtection="0"/>
    <xf numFmtId="0" fontId="13" fillId="0" borderId="0"/>
    <xf numFmtId="174" fontId="5" fillId="0" borderId="0" applyFont="0" applyFill="0" applyBorder="0" applyAlignment="0" applyProtection="0"/>
    <xf numFmtId="0" fontId="13" fillId="0" borderId="0"/>
    <xf numFmtId="0" fontId="13" fillId="0" borderId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13" fillId="0" borderId="0"/>
    <xf numFmtId="0" fontId="13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3" fillId="0" borderId="0"/>
    <xf numFmtId="169" fontId="5" fillId="0" borderId="0" applyFont="0" applyFill="0" applyBorder="0" applyAlignment="0" applyProtection="0"/>
    <xf numFmtId="0" fontId="5" fillId="0" borderId="0"/>
    <xf numFmtId="0" fontId="14" fillId="0" borderId="0"/>
    <xf numFmtId="0" fontId="11" fillId="0" borderId="0"/>
    <xf numFmtId="0" fontId="10" fillId="0" borderId="0"/>
    <xf numFmtId="176" fontId="5" fillId="0" borderId="0" applyFont="0" applyFill="0" applyBorder="0" applyAlignment="0" applyProtection="0"/>
    <xf numFmtId="0" fontId="10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5" fillId="0" borderId="0">
      <alignment horizontal="left" wrapText="1"/>
    </xf>
    <xf numFmtId="38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0" fontId="5" fillId="0" borderId="0">
      <alignment horizontal="left" wrapText="1"/>
    </xf>
    <xf numFmtId="177" fontId="5" fillId="0" borderId="0">
      <alignment horizontal="left" wrapText="1"/>
    </xf>
    <xf numFmtId="177" fontId="5" fillId="0" borderId="0">
      <alignment horizontal="left" wrapText="1"/>
    </xf>
    <xf numFmtId="38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3" borderId="0" applyNumberFormat="0" applyBorder="0" applyAlignment="0" applyProtection="0"/>
    <xf numFmtId="0" fontId="17" fillId="17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17" borderId="0" applyNumberFormat="0" applyBorder="0" applyAlignment="0" applyProtection="0"/>
    <xf numFmtId="0" fontId="16" fillId="16" borderId="0" applyNumberFormat="0" applyBorder="0" applyAlignment="0" applyProtection="0"/>
    <xf numFmtId="0" fontId="17" fillId="17" borderId="0" applyNumberFormat="0" applyBorder="0" applyAlignment="0" applyProtection="0"/>
    <xf numFmtId="0" fontId="16" fillId="16" borderId="0" applyNumberFormat="0" applyBorder="0" applyAlignment="0" applyProtection="0"/>
    <xf numFmtId="0" fontId="18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8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2" fillId="7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2" fillId="7" borderId="0" applyNumberFormat="0" applyBorder="0" applyAlignment="0" applyProtection="0"/>
    <xf numFmtId="0" fontId="17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7" fillId="20" borderId="0" applyNumberFormat="0" applyBorder="0" applyAlignment="0" applyProtection="0"/>
    <xf numFmtId="0" fontId="16" fillId="21" borderId="0" applyNumberFormat="0" applyBorder="0" applyAlignment="0" applyProtection="0"/>
    <xf numFmtId="0" fontId="17" fillId="20" borderId="0" applyNumberFormat="0" applyBorder="0" applyAlignment="0" applyProtection="0"/>
    <xf numFmtId="0" fontId="16" fillId="21" borderId="0" applyNumberFormat="0" applyBorder="0" applyAlignment="0" applyProtection="0"/>
    <xf numFmtId="0" fontId="18" fillId="21" borderId="0" applyNumberFormat="0" applyBorder="0" applyAlignment="0" applyProtection="0"/>
    <xf numFmtId="0" fontId="16" fillId="21" borderId="0" applyNumberFormat="0" applyBorder="0" applyAlignment="0" applyProtection="0"/>
    <xf numFmtId="0" fontId="17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7" borderId="0" applyNumberFormat="0" applyBorder="0" applyAlignment="0" applyProtection="0"/>
    <xf numFmtId="0" fontId="2" fillId="9" borderId="0" applyNumberFormat="0" applyBorder="0" applyAlignment="0" applyProtection="0"/>
    <xf numFmtId="0" fontId="16" fillId="22" borderId="0" applyNumberFormat="0" applyBorder="0" applyAlignment="0" applyProtection="0"/>
    <xf numFmtId="0" fontId="16" fillId="17" borderId="0" applyNumberFormat="0" applyBorder="0" applyAlignment="0" applyProtection="0"/>
    <xf numFmtId="0" fontId="2" fillId="9" borderId="0" applyNumberFormat="0" applyBorder="0" applyAlignment="0" applyProtection="0"/>
    <xf numFmtId="0" fontId="17" fillId="17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17" borderId="0" applyNumberFormat="0" applyBorder="0" applyAlignment="0" applyProtection="0"/>
    <xf numFmtId="0" fontId="16" fillId="22" borderId="0" applyNumberFormat="0" applyBorder="0" applyAlignment="0" applyProtection="0"/>
    <xf numFmtId="0" fontId="17" fillId="17" borderId="0" applyNumberFormat="0" applyBorder="0" applyAlignment="0" applyProtection="0"/>
    <xf numFmtId="0" fontId="16" fillId="22" borderId="0" applyNumberFormat="0" applyBorder="0" applyAlignment="0" applyProtection="0"/>
    <xf numFmtId="0" fontId="18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7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6" fillId="15" borderId="0" applyNumberFormat="0" applyBorder="0" applyAlignment="0" applyProtection="0"/>
    <xf numFmtId="0" fontId="18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4" borderId="0" applyNumberFormat="0" applyBorder="0" applyAlignment="0" applyProtection="0"/>
    <xf numFmtId="0" fontId="17" fillId="25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7" fillId="25" borderId="0" applyNumberFormat="0" applyBorder="0" applyAlignment="0" applyProtection="0"/>
    <xf numFmtId="0" fontId="16" fillId="24" borderId="0" applyNumberFormat="0" applyBorder="0" applyAlignment="0" applyProtection="0"/>
    <xf numFmtId="0" fontId="17" fillId="25" borderId="0" applyNumberFormat="0" applyBorder="0" applyAlignment="0" applyProtection="0"/>
    <xf numFmtId="0" fontId="16" fillId="24" borderId="0" applyNumberFormat="0" applyBorder="0" applyAlignment="0" applyProtection="0"/>
    <xf numFmtId="0" fontId="18" fillId="24" borderId="0" applyNumberFormat="0" applyBorder="0" applyAlignment="0" applyProtection="0"/>
    <xf numFmtId="0" fontId="16" fillId="24" borderId="0" applyNumberFormat="0" applyBorder="0" applyAlignment="0" applyProtection="0"/>
    <xf numFmtId="0" fontId="17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7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6" fillId="18" borderId="0" applyNumberFormat="0" applyBorder="0" applyAlignment="0" applyProtection="0"/>
    <xf numFmtId="0" fontId="18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6" borderId="0" applyNumberFormat="0" applyBorder="0" applyAlignment="0" applyProtection="0"/>
    <xf numFmtId="0" fontId="2" fillId="8" borderId="0" applyNumberFormat="0" applyBorder="0" applyAlignment="0" applyProtection="0"/>
    <xf numFmtId="0" fontId="16" fillId="27" borderId="0" applyNumberFormat="0" applyBorder="0" applyAlignment="0" applyProtection="0"/>
    <xf numFmtId="0" fontId="16" fillId="26" borderId="0" applyNumberFormat="0" applyBorder="0" applyAlignment="0" applyProtection="0"/>
    <xf numFmtId="0" fontId="2" fillId="8" borderId="0" applyNumberFormat="0" applyBorder="0" applyAlignment="0" applyProtection="0"/>
    <xf numFmtId="0" fontId="17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6" borderId="0" applyNumberFormat="0" applyBorder="0" applyAlignment="0" applyProtection="0"/>
    <xf numFmtId="0" fontId="16" fillId="27" borderId="0" applyNumberFormat="0" applyBorder="0" applyAlignment="0" applyProtection="0"/>
    <xf numFmtId="0" fontId="18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2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2" fillId="10" borderId="0" applyNumberFormat="0" applyBorder="0" applyAlignment="0" applyProtection="0"/>
    <xf numFmtId="0" fontId="17" fillId="2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5" borderId="0" applyNumberFormat="0" applyBorder="0" applyAlignment="0" applyProtection="0"/>
    <xf numFmtId="0" fontId="16" fillId="22" borderId="0" applyNumberFormat="0" applyBorder="0" applyAlignment="0" applyProtection="0"/>
    <xf numFmtId="0" fontId="17" fillId="25" borderId="0" applyNumberFormat="0" applyBorder="0" applyAlignment="0" applyProtection="0"/>
    <xf numFmtId="0" fontId="16" fillId="22" borderId="0" applyNumberFormat="0" applyBorder="0" applyAlignment="0" applyProtection="0"/>
    <xf numFmtId="0" fontId="18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7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7" fillId="24" borderId="0" applyNumberFormat="0" applyBorder="0" applyAlignment="0" applyProtection="0"/>
    <xf numFmtId="0" fontId="16" fillId="24" borderId="0" applyNumberFormat="0" applyBorder="0" applyAlignment="0" applyProtection="0"/>
    <xf numFmtId="0" fontId="17" fillId="24" borderId="0" applyNumberFormat="0" applyBorder="0" applyAlignment="0" applyProtection="0"/>
    <xf numFmtId="0" fontId="16" fillId="24" borderId="0" applyNumberFormat="0" applyBorder="0" applyAlignment="0" applyProtection="0"/>
    <xf numFmtId="0" fontId="18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15" borderId="0" applyNumberFormat="0" applyBorder="0" applyAlignment="0" applyProtection="0"/>
    <xf numFmtId="0" fontId="2" fillId="14" borderId="0" applyNumberFormat="0" applyBorder="0" applyAlignment="0" applyProtection="0"/>
    <xf numFmtId="0" fontId="16" fillId="28" borderId="0" applyNumberFormat="0" applyBorder="0" applyAlignment="0" applyProtection="0"/>
    <xf numFmtId="0" fontId="16" fillId="15" borderId="0" applyNumberFormat="0" applyBorder="0" applyAlignment="0" applyProtection="0"/>
    <xf numFmtId="0" fontId="2" fillId="14" borderId="0" applyNumberFormat="0" applyBorder="0" applyAlignment="0" applyProtection="0"/>
    <xf numFmtId="0" fontId="17" fillId="1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15" borderId="0" applyNumberFormat="0" applyBorder="0" applyAlignment="0" applyProtection="0"/>
    <xf numFmtId="0" fontId="16" fillId="28" borderId="0" applyNumberFormat="0" applyBorder="0" applyAlignment="0" applyProtection="0"/>
    <xf numFmtId="0" fontId="17" fillId="15" borderId="0" applyNumberFormat="0" applyBorder="0" applyAlignment="0" applyProtection="0"/>
    <xf numFmtId="0" fontId="16" fillId="28" borderId="0" applyNumberFormat="0" applyBorder="0" applyAlignment="0" applyProtection="0"/>
    <xf numFmtId="0" fontId="18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20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20" fillId="29" borderId="0" applyNumberFormat="0" applyBorder="0" applyAlignment="0" applyProtection="0"/>
    <xf numFmtId="0" fontId="19" fillId="30" borderId="0" applyNumberFormat="0" applyBorder="0" applyAlignment="0" applyProtection="0"/>
    <xf numFmtId="0" fontId="20" fillId="29" borderId="0" applyNumberFormat="0" applyBorder="0" applyAlignment="0" applyProtection="0"/>
    <xf numFmtId="0" fontId="19" fillId="30" borderId="0" applyNumberFormat="0" applyBorder="0" applyAlignment="0" applyProtection="0"/>
    <xf numFmtId="0" fontId="21" fillId="30" borderId="0" applyNumberFormat="0" applyBorder="0" applyAlignment="0" applyProtection="0"/>
    <xf numFmtId="0" fontId="19" fillId="30" borderId="0" applyNumberFormat="0" applyBorder="0" applyAlignment="0" applyProtection="0"/>
    <xf numFmtId="0" fontId="20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18" borderId="0" applyNumberFormat="0" applyBorder="0" applyAlignment="0" applyProtection="0"/>
    <xf numFmtId="0" fontId="19" fillId="18" borderId="0" applyNumberFormat="0" applyBorder="0" applyAlignment="0" applyProtection="0"/>
    <xf numFmtId="0" fontId="20" fillId="18" borderId="0" applyNumberFormat="0" applyBorder="0" applyAlignment="0" applyProtection="0"/>
    <xf numFmtId="0" fontId="19" fillId="18" borderId="0" applyNumberFormat="0" applyBorder="0" applyAlignment="0" applyProtection="0"/>
    <xf numFmtId="0" fontId="21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20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0" fillId="26" borderId="0" applyNumberFormat="0" applyBorder="0" applyAlignment="0" applyProtection="0"/>
    <xf numFmtId="0" fontId="19" fillId="27" borderId="0" applyNumberFormat="0" applyBorder="0" applyAlignment="0" applyProtection="0"/>
    <xf numFmtId="0" fontId="20" fillId="26" borderId="0" applyNumberFormat="0" applyBorder="0" applyAlignment="0" applyProtection="0"/>
    <xf numFmtId="0" fontId="19" fillId="27" borderId="0" applyNumberFormat="0" applyBorder="0" applyAlignment="0" applyProtection="0"/>
    <xf numFmtId="0" fontId="21" fillId="27" borderId="0" applyNumberFormat="0" applyBorder="0" applyAlignment="0" applyProtection="0"/>
    <xf numFmtId="0" fontId="19" fillId="27" borderId="0" applyNumberFormat="0" applyBorder="0" applyAlignment="0" applyProtection="0"/>
    <xf numFmtId="0" fontId="20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25" borderId="0" applyNumberFormat="0" applyBorder="0" applyAlignment="0" applyProtection="0"/>
    <xf numFmtId="0" fontId="19" fillId="31" borderId="0" applyNumberFormat="0" applyBorder="0" applyAlignment="0" applyProtection="0"/>
    <xf numFmtId="0" fontId="20" fillId="25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20" fillId="25" borderId="0" applyNumberFormat="0" applyBorder="0" applyAlignment="0" applyProtection="0"/>
    <xf numFmtId="0" fontId="19" fillId="31" borderId="0" applyNumberFormat="0" applyBorder="0" applyAlignment="0" applyProtection="0"/>
    <xf numFmtId="0" fontId="20" fillId="25" borderId="0" applyNumberFormat="0" applyBorder="0" applyAlignment="0" applyProtection="0"/>
    <xf numFmtId="0" fontId="19" fillId="31" borderId="0" applyNumberFormat="0" applyBorder="0" applyAlignment="0" applyProtection="0"/>
    <xf numFmtId="0" fontId="21" fillId="31" borderId="0" applyNumberFormat="0" applyBorder="0" applyAlignment="0" applyProtection="0"/>
    <xf numFmtId="0" fontId="19" fillId="31" borderId="0" applyNumberFormat="0" applyBorder="0" applyAlignment="0" applyProtection="0"/>
    <xf numFmtId="0" fontId="20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2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18" borderId="0" applyNumberFormat="0" applyBorder="0" applyAlignment="0" applyProtection="0"/>
    <xf numFmtId="0" fontId="19" fillId="32" borderId="0" applyNumberFormat="0" applyBorder="0" applyAlignment="0" applyProtection="0"/>
    <xf numFmtId="0" fontId="20" fillId="18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18" borderId="0" applyNumberFormat="0" applyBorder="0" applyAlignment="0" applyProtection="0"/>
    <xf numFmtId="0" fontId="19" fillId="32" borderId="0" applyNumberFormat="0" applyBorder="0" applyAlignment="0" applyProtection="0"/>
    <xf numFmtId="0" fontId="20" fillId="18" borderId="0" applyNumberFormat="0" applyBorder="0" applyAlignment="0" applyProtection="0"/>
    <xf numFmtId="0" fontId="19" fillId="32" borderId="0" applyNumberFormat="0" applyBorder="0" applyAlignment="0" applyProtection="0"/>
    <xf numFmtId="0" fontId="21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20" fillId="29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20" fillId="29" borderId="0" applyNumberFormat="0" applyBorder="0" applyAlignment="0" applyProtection="0"/>
    <xf numFmtId="0" fontId="19" fillId="33" borderId="0" applyNumberFormat="0" applyBorder="0" applyAlignment="0" applyProtection="0"/>
    <xf numFmtId="0" fontId="20" fillId="29" borderId="0" applyNumberFormat="0" applyBorder="0" applyAlignment="0" applyProtection="0"/>
    <xf numFmtId="0" fontId="19" fillId="33" borderId="0" applyNumberFormat="0" applyBorder="0" applyAlignment="0" applyProtection="0"/>
    <xf numFmtId="0" fontId="21" fillId="33" borderId="0" applyNumberFormat="0" applyBorder="0" applyAlignment="0" applyProtection="0"/>
    <xf numFmtId="0" fontId="19" fillId="33" borderId="0" applyNumberFormat="0" applyBorder="0" applyAlignment="0" applyProtection="0"/>
    <xf numFmtId="0" fontId="20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20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20" fillId="34" borderId="0" applyNumberFormat="0" applyBorder="0" applyAlignment="0" applyProtection="0"/>
    <xf numFmtId="0" fontId="19" fillId="34" borderId="0" applyNumberFormat="0" applyBorder="0" applyAlignment="0" applyProtection="0"/>
    <xf numFmtId="0" fontId="20" fillId="34" borderId="0" applyNumberFormat="0" applyBorder="0" applyAlignment="0" applyProtection="0"/>
    <xf numFmtId="0" fontId="19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20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20" fillId="35" borderId="0" applyNumberFormat="0" applyBorder="0" applyAlignment="0" applyProtection="0"/>
    <xf numFmtId="0" fontId="19" fillId="35" borderId="0" applyNumberFormat="0" applyBorder="0" applyAlignment="0" applyProtection="0"/>
    <xf numFmtId="0" fontId="20" fillId="35" borderId="0" applyNumberFormat="0" applyBorder="0" applyAlignment="0" applyProtection="0"/>
    <xf numFmtId="0" fontId="19" fillId="35" borderId="0" applyNumberFormat="0" applyBorder="0" applyAlignment="0" applyProtection="0"/>
    <xf numFmtId="0" fontId="21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6" borderId="0" applyNumberFormat="0" applyBorder="0" applyAlignment="0" applyProtection="0"/>
    <xf numFmtId="0" fontId="19" fillId="31" borderId="0" applyNumberFormat="0" applyBorder="0" applyAlignment="0" applyProtection="0"/>
    <xf numFmtId="0" fontId="20" fillId="36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20" fillId="36" borderId="0" applyNumberFormat="0" applyBorder="0" applyAlignment="0" applyProtection="0"/>
    <xf numFmtId="0" fontId="19" fillId="31" borderId="0" applyNumberFormat="0" applyBorder="0" applyAlignment="0" applyProtection="0"/>
    <xf numFmtId="0" fontId="20" fillId="36" borderId="0" applyNumberFormat="0" applyBorder="0" applyAlignment="0" applyProtection="0"/>
    <xf numFmtId="0" fontId="19" fillId="31" borderId="0" applyNumberFormat="0" applyBorder="0" applyAlignment="0" applyProtection="0"/>
    <xf numFmtId="0" fontId="21" fillId="31" borderId="0" applyNumberFormat="0" applyBorder="0" applyAlignment="0" applyProtection="0"/>
    <xf numFmtId="0" fontId="19" fillId="31" borderId="0" applyNumberFormat="0" applyBorder="0" applyAlignment="0" applyProtection="0"/>
    <xf numFmtId="0" fontId="20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2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20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20" fillId="37" borderId="0" applyNumberFormat="0" applyBorder="0" applyAlignment="0" applyProtection="0"/>
    <xf numFmtId="0" fontId="19" fillId="37" borderId="0" applyNumberFormat="0" applyBorder="0" applyAlignment="0" applyProtection="0"/>
    <xf numFmtId="0" fontId="20" fillId="37" borderId="0" applyNumberFormat="0" applyBorder="0" applyAlignment="0" applyProtection="0"/>
    <xf numFmtId="0" fontId="19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38" borderId="0" applyNumberFormat="0" applyBorder="0" applyAlignment="0" applyProtection="0"/>
    <xf numFmtId="0" fontId="22" fillId="19" borderId="0" applyNumberFormat="0" applyBorder="0" applyAlignment="0" applyProtection="0"/>
    <xf numFmtId="0" fontId="23" fillId="3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38" borderId="0" applyNumberFormat="0" applyBorder="0" applyAlignment="0" applyProtection="0"/>
    <xf numFmtId="0" fontId="22" fillId="19" borderId="0" applyNumberFormat="0" applyBorder="0" applyAlignment="0" applyProtection="0"/>
    <xf numFmtId="0" fontId="23" fillId="38" borderId="0" applyNumberFormat="0" applyBorder="0" applyAlignment="0" applyProtection="0"/>
    <xf numFmtId="0" fontId="22" fillId="19" borderId="0" applyNumberFormat="0" applyBorder="0" applyAlignment="0" applyProtection="0"/>
    <xf numFmtId="0" fontId="24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37" fontId="4" fillId="0" borderId="0" applyFill="0" applyBorder="0" applyProtection="0"/>
    <xf numFmtId="0" fontId="25" fillId="0" borderId="0"/>
    <xf numFmtId="0" fontId="26" fillId="0" borderId="3" applyNumberFormat="0" applyFont="0" applyFill="0" applyAlignment="0" applyProtection="0"/>
    <xf numFmtId="0" fontId="26" fillId="0" borderId="4" applyNumberFormat="0" applyFont="0" applyFill="0" applyAlignment="0" applyProtection="0"/>
    <xf numFmtId="178" fontId="6" fillId="0" borderId="0" applyFill="0"/>
    <xf numFmtId="178" fontId="6" fillId="0" borderId="0">
      <alignment horizontal="center"/>
    </xf>
    <xf numFmtId="0" fontId="6" fillId="0" borderId="0" applyFill="0">
      <alignment horizontal="center"/>
    </xf>
    <xf numFmtId="178" fontId="27" fillId="0" borderId="5" applyFill="0"/>
    <xf numFmtId="0" fontId="5" fillId="0" borderId="0" applyFont="0" applyAlignment="0"/>
    <xf numFmtId="0" fontId="28" fillId="0" borderId="0" applyFill="0">
      <alignment vertical="top"/>
    </xf>
    <xf numFmtId="0" fontId="27" fillId="0" borderId="0" applyFill="0">
      <alignment horizontal="left" vertical="top"/>
    </xf>
    <xf numFmtId="178" fontId="29" fillId="0" borderId="2" applyFill="0"/>
    <xf numFmtId="0" fontId="5" fillId="0" borderId="0" applyNumberFormat="0" applyFont="0" applyAlignment="0"/>
    <xf numFmtId="0" fontId="28" fillId="0" borderId="0" applyFill="0">
      <alignment wrapText="1"/>
    </xf>
    <xf numFmtId="0" fontId="27" fillId="0" borderId="0" applyFill="0">
      <alignment horizontal="left" vertical="top" wrapText="1"/>
    </xf>
    <xf numFmtId="178" fontId="30" fillId="0" borderId="0" applyFill="0"/>
    <xf numFmtId="0" fontId="31" fillId="0" borderId="0" applyNumberFormat="0" applyFont="0" applyAlignment="0">
      <alignment horizontal="center"/>
    </xf>
    <xf numFmtId="0" fontId="32" fillId="0" borderId="0" applyFill="0">
      <alignment vertical="top" wrapText="1"/>
    </xf>
    <xf numFmtId="0" fontId="29" fillId="0" borderId="0" applyFill="0">
      <alignment horizontal="left" vertical="top" wrapText="1"/>
    </xf>
    <xf numFmtId="178" fontId="5" fillId="0" borderId="0" applyFill="0"/>
    <xf numFmtId="0" fontId="31" fillId="0" borderId="0" applyNumberFormat="0" applyFont="0" applyAlignment="0">
      <alignment horizontal="center"/>
    </xf>
    <xf numFmtId="0" fontId="33" fillId="0" borderId="0" applyFill="0">
      <alignment vertical="center" wrapText="1"/>
    </xf>
    <xf numFmtId="0" fontId="34" fillId="0" borderId="0">
      <alignment horizontal="left" vertical="center" wrapText="1"/>
    </xf>
    <xf numFmtId="178" fontId="4" fillId="0" borderId="0" applyFill="0"/>
    <xf numFmtId="0" fontId="31" fillId="0" borderId="0" applyNumberFormat="0" applyFont="0" applyAlignment="0">
      <alignment horizontal="center"/>
    </xf>
    <xf numFmtId="0" fontId="35" fillId="0" borderId="0" applyFill="0">
      <alignment horizontal="center" vertical="center" wrapText="1"/>
    </xf>
    <xf numFmtId="0" fontId="5" fillId="0" borderId="0" applyFill="0">
      <alignment horizontal="center" vertical="center" wrapText="1"/>
    </xf>
    <xf numFmtId="178" fontId="36" fillId="0" borderId="0" applyFill="0"/>
    <xf numFmtId="0" fontId="31" fillId="0" borderId="0" applyNumberFormat="0" applyFont="0" applyAlignment="0">
      <alignment horizontal="center"/>
    </xf>
    <xf numFmtId="0" fontId="37" fillId="0" borderId="0" applyFill="0">
      <alignment horizontal="center" vertical="center" wrapText="1"/>
    </xf>
    <xf numFmtId="0" fontId="38" fillId="0" borderId="0" applyFill="0">
      <alignment horizontal="center" vertical="center" wrapText="1"/>
    </xf>
    <xf numFmtId="178" fontId="39" fillId="0" borderId="0" applyFill="0"/>
    <xf numFmtId="0" fontId="31" fillId="0" borderId="0" applyNumberFormat="0" applyFont="0" applyAlignment="0">
      <alignment horizontal="center"/>
    </xf>
    <xf numFmtId="0" fontId="40" fillId="0" borderId="0">
      <alignment horizontal="center" wrapText="1"/>
    </xf>
    <xf numFmtId="0" fontId="36" fillId="0" borderId="0" applyFill="0">
      <alignment horizontal="center" wrapText="1"/>
    </xf>
    <xf numFmtId="0" fontId="41" fillId="39" borderId="6" applyNumberFormat="0" applyAlignment="0" applyProtection="0"/>
    <xf numFmtId="0" fontId="41" fillId="39" borderId="6" applyNumberFormat="0" applyAlignment="0" applyProtection="0"/>
    <xf numFmtId="0" fontId="41" fillId="39" borderId="6" applyNumberFormat="0" applyAlignment="0" applyProtection="0"/>
    <xf numFmtId="0" fontId="41" fillId="17" borderId="6" applyNumberFormat="0" applyAlignment="0" applyProtection="0"/>
    <xf numFmtId="0" fontId="41" fillId="17" borderId="6" applyNumberFormat="0" applyAlignment="0" applyProtection="0"/>
    <xf numFmtId="0" fontId="41" fillId="17" borderId="6" applyNumberFormat="0" applyAlignment="0" applyProtection="0"/>
    <xf numFmtId="0" fontId="42" fillId="17" borderId="6" applyNumberFormat="0" applyAlignment="0" applyProtection="0"/>
    <xf numFmtId="0" fontId="41" fillId="17" borderId="6" applyNumberFormat="0" applyAlignment="0" applyProtection="0"/>
    <xf numFmtId="0" fontId="41" fillId="17" borderId="6" applyNumberFormat="0" applyAlignment="0" applyProtection="0"/>
    <xf numFmtId="0" fontId="42" fillId="17" borderId="6" applyNumberFormat="0" applyAlignment="0" applyProtection="0"/>
    <xf numFmtId="0" fontId="41" fillId="17" borderId="6" applyNumberFormat="0" applyAlignment="0" applyProtection="0"/>
    <xf numFmtId="0" fontId="42" fillId="17" borderId="6" applyNumberFormat="0" applyAlignment="0" applyProtection="0"/>
    <xf numFmtId="0" fontId="41" fillId="17" borderId="6" applyNumberFormat="0" applyAlignment="0" applyProtection="0"/>
    <xf numFmtId="0" fontId="43" fillId="17" borderId="6" applyNumberFormat="0" applyAlignment="0" applyProtection="0"/>
    <xf numFmtId="0" fontId="41" fillId="17" borderId="6" applyNumberFormat="0" applyAlignment="0" applyProtection="0"/>
    <xf numFmtId="0" fontId="41" fillId="17" borderId="6" applyNumberFormat="0" applyAlignment="0" applyProtection="0"/>
    <xf numFmtId="0" fontId="41" fillId="39" borderId="6" applyNumberFormat="0" applyAlignment="0" applyProtection="0"/>
    <xf numFmtId="0" fontId="41" fillId="39" borderId="6" applyNumberFormat="0" applyAlignment="0" applyProtection="0"/>
    <xf numFmtId="0" fontId="13" fillId="0" borderId="0">
      <alignment horizontal="centerContinuous"/>
    </xf>
    <xf numFmtId="0" fontId="44" fillId="40" borderId="7" applyNumberFormat="0" applyAlignment="0" applyProtection="0"/>
    <xf numFmtId="0" fontId="44" fillId="40" borderId="7" applyNumberFormat="0" applyAlignment="0" applyProtection="0"/>
    <xf numFmtId="0" fontId="44" fillId="40" borderId="7" applyNumberFormat="0" applyAlignment="0" applyProtection="0"/>
    <xf numFmtId="0" fontId="44" fillId="40" borderId="7" applyNumberFormat="0" applyAlignment="0" applyProtection="0"/>
    <xf numFmtId="0" fontId="44" fillId="40" borderId="7" applyNumberFormat="0" applyAlignment="0" applyProtection="0"/>
    <xf numFmtId="0" fontId="44" fillId="25" borderId="7" applyNumberFormat="0" applyAlignment="0" applyProtection="0"/>
    <xf numFmtId="0" fontId="44" fillId="40" borderId="7" applyNumberFormat="0" applyAlignment="0" applyProtection="0"/>
    <xf numFmtId="0" fontId="45" fillId="25" borderId="7" applyNumberFormat="0" applyAlignment="0" applyProtection="0"/>
    <xf numFmtId="0" fontId="44" fillId="40" borderId="7" applyNumberFormat="0" applyAlignment="0" applyProtection="0"/>
    <xf numFmtId="0" fontId="44" fillId="40" borderId="7" applyNumberFormat="0" applyAlignment="0" applyProtection="0"/>
    <xf numFmtId="0" fontId="45" fillId="25" borderId="7" applyNumberFormat="0" applyAlignment="0" applyProtection="0"/>
    <xf numFmtId="0" fontId="44" fillId="40" borderId="7" applyNumberFormat="0" applyAlignment="0" applyProtection="0"/>
    <xf numFmtId="0" fontId="45" fillId="25" borderId="7" applyNumberFormat="0" applyAlignment="0" applyProtection="0"/>
    <xf numFmtId="0" fontId="44" fillId="40" borderId="7" applyNumberFormat="0" applyAlignment="0" applyProtection="0"/>
    <xf numFmtId="0" fontId="46" fillId="40" borderId="7" applyNumberFormat="0" applyAlignment="0" applyProtection="0"/>
    <xf numFmtId="0" fontId="44" fillId="40" borderId="7" applyNumberFormat="0" applyAlignment="0" applyProtection="0"/>
    <xf numFmtId="0" fontId="45" fillId="40" borderId="7" applyNumberFormat="0" applyAlignment="0" applyProtection="0"/>
    <xf numFmtId="0" fontId="44" fillId="40" borderId="7" applyNumberFormat="0" applyAlignment="0" applyProtection="0"/>
    <xf numFmtId="0" fontId="44" fillId="40" borderId="7" applyNumberFormat="0" applyAlignment="0" applyProtection="0"/>
    <xf numFmtId="0" fontId="44" fillId="40" borderId="7" applyNumberFormat="0" applyAlignment="0" applyProtection="0"/>
    <xf numFmtId="179" fontId="3" fillId="0" borderId="0" applyFont="0" applyFill="0" applyBorder="0" applyAlignment="0" applyProtection="0">
      <alignment horizontal="righ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7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49" fillId="0" borderId="0"/>
    <xf numFmtId="0" fontId="50" fillId="0" borderId="0"/>
    <xf numFmtId="3" fontId="5" fillId="0" borderId="0" applyFont="0" applyFill="0" applyBorder="0" applyAlignment="0" applyProtection="0"/>
    <xf numFmtId="0" fontId="50" fillId="0" borderId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6" fillId="0" borderId="0" applyFont="0" applyFill="0" applyBorder="0" applyAlignment="0"/>
    <xf numFmtId="8" fontId="5" fillId="0" borderId="0" applyFont="0" applyFill="0" applyBorder="0" applyAlignment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52" fillId="0" borderId="0" applyNumberFormat="0" applyFill="0" applyBorder="0"/>
    <xf numFmtId="0" fontId="5" fillId="0" borderId="0" applyFont="0" applyFill="0" applyBorder="0" applyAlignment="0" applyProtection="0"/>
    <xf numFmtId="182" fontId="53" fillId="41" borderId="8" applyFont="0" applyFill="0" applyBorder="0" applyAlignment="0" applyProtection="0"/>
    <xf numFmtId="183" fontId="6" fillId="41" borderId="0" applyFont="0" applyFill="0" applyBorder="0" applyAlignment="0" applyProtection="0"/>
    <xf numFmtId="184" fontId="54" fillId="0" borderId="9"/>
    <xf numFmtId="185" fontId="5" fillId="0" borderId="0" applyFont="0" applyFill="0" applyBorder="0" applyAlignment="0" applyProtection="0"/>
    <xf numFmtId="182" fontId="54" fillId="0" borderId="0" applyFill="0" applyBorder="0">
      <alignment horizontal="right"/>
    </xf>
    <xf numFmtId="18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55" fillId="0" borderId="0" applyNumberFormat="0"/>
    <xf numFmtId="0" fontId="56" fillId="0" borderId="0">
      <alignment horizontal="centerContinuous"/>
    </xf>
    <xf numFmtId="0" fontId="56" fillId="0" borderId="0" applyNumberFormat="0"/>
    <xf numFmtId="0" fontId="57" fillId="0" borderId="9" applyFont="0" applyFill="0" applyBorder="0" applyAlignment="0" applyProtection="0"/>
    <xf numFmtId="188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" fontId="5" fillId="0" borderId="0" applyFont="0" applyFill="0" applyBorder="0" applyAlignment="0" applyProtection="0"/>
    <xf numFmtId="189" fontId="5" fillId="41" borderId="0" applyFont="0" applyFill="0" applyBorder="0" applyAlignment="0"/>
    <xf numFmtId="2" fontId="5" fillId="0" borderId="0" applyFont="0" applyFill="0" applyBorder="0" applyAlignment="0" applyProtection="0"/>
    <xf numFmtId="0" fontId="49" fillId="0" borderId="0"/>
    <xf numFmtId="0" fontId="50" fillId="0" borderId="0"/>
    <xf numFmtId="0" fontId="61" fillId="0" borderId="0">
      <alignment horizontal="right"/>
    </xf>
    <xf numFmtId="0" fontId="61" fillId="0" borderId="0"/>
    <xf numFmtId="37" fontId="6" fillId="0" borderId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21" borderId="0" applyNumberFormat="0" applyBorder="0" applyAlignment="0" applyProtection="0"/>
    <xf numFmtId="0" fontId="62" fillId="21" borderId="0" applyNumberFormat="0" applyBorder="0" applyAlignment="0" applyProtection="0"/>
    <xf numFmtId="0" fontId="63" fillId="21" borderId="0" applyNumberFormat="0" applyBorder="0" applyAlignment="0" applyProtection="0"/>
    <xf numFmtId="0" fontId="62" fillId="21" borderId="0" applyNumberFormat="0" applyBorder="0" applyAlignment="0" applyProtection="0"/>
    <xf numFmtId="0" fontId="64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38" fontId="6" fillId="42" borderId="0" applyNumberFormat="0" applyBorder="0" applyAlignment="0" applyProtection="0"/>
    <xf numFmtId="0" fontId="65" fillId="0" borderId="0" applyNumberFormat="0" applyFill="0" applyBorder="0" applyAlignment="0" applyProtection="0"/>
    <xf numFmtId="0" fontId="29" fillId="0" borderId="10" applyNumberFormat="0" applyAlignment="0" applyProtection="0">
      <alignment horizontal="left" vertical="center"/>
    </xf>
    <xf numFmtId="0" fontId="29" fillId="0" borderId="11">
      <alignment horizontal="left" vertical="center"/>
    </xf>
    <xf numFmtId="0" fontId="66" fillId="0" borderId="12" applyNumberFormat="0" applyFill="0" applyAlignment="0" applyProtection="0"/>
    <xf numFmtId="0" fontId="66" fillId="0" borderId="12" applyNumberFormat="0" applyFill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2" applyNumberFormat="0" applyFill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8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2" applyNumberFormat="0" applyFill="0" applyAlignment="0" applyProtection="0"/>
    <xf numFmtId="0" fontId="67" fillId="0" borderId="13" applyNumberFormat="0" applyFill="0" applyAlignment="0" applyProtection="0"/>
    <xf numFmtId="0" fontId="69" fillId="0" borderId="13" applyNumberFormat="0" applyFill="0" applyAlignment="0" applyProtection="0"/>
    <xf numFmtId="0" fontId="67" fillId="0" borderId="13" applyNumberFormat="0" applyFill="0" applyAlignment="0" applyProtection="0"/>
    <xf numFmtId="0" fontId="70" fillId="0" borderId="13" applyNumberFormat="0" applyFill="0" applyAlignment="0" applyProtection="0"/>
    <xf numFmtId="0" fontId="67" fillId="0" borderId="13" applyNumberFormat="0" applyFill="0" applyAlignment="0" applyProtection="0"/>
    <xf numFmtId="0" fontId="67" fillId="0" borderId="13" applyNumberFormat="0" applyFill="0" applyAlignment="0" applyProtection="0"/>
    <xf numFmtId="0" fontId="66" fillId="0" borderId="12" applyNumberFormat="0" applyFill="0" applyAlignment="0" applyProtection="0"/>
    <xf numFmtId="0" fontId="66" fillId="0" borderId="12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2" fillId="0" borderId="14" applyNumberFormat="0" applyFill="0" applyAlignment="0" applyProtection="0"/>
    <xf numFmtId="0" fontId="72" fillId="0" borderId="14" applyNumberFormat="0" applyFill="0" applyAlignment="0" applyProtection="0"/>
    <xf numFmtId="0" fontId="71" fillId="0" borderId="15" applyNumberFormat="0" applyFill="0" applyAlignment="0" applyProtection="0"/>
    <xf numFmtId="0" fontId="72" fillId="0" borderId="14" applyNumberFormat="0" applyFill="0" applyAlignment="0" applyProtection="0"/>
    <xf numFmtId="0" fontId="73" fillId="0" borderId="15" applyNumberFormat="0" applyFill="0" applyAlignment="0" applyProtection="0"/>
    <xf numFmtId="0" fontId="72" fillId="0" borderId="14" applyNumberFormat="0" applyFill="0" applyAlignment="0" applyProtection="0"/>
    <xf numFmtId="0" fontId="72" fillId="0" borderId="14" applyNumberFormat="0" applyFill="0" applyAlignment="0" applyProtection="0"/>
    <xf numFmtId="0" fontId="73" fillId="0" borderId="15" applyNumberFormat="0" applyFill="0" applyAlignment="0" applyProtection="0"/>
    <xf numFmtId="0" fontId="72" fillId="0" borderId="14" applyNumberFormat="0" applyFill="0" applyAlignment="0" applyProtection="0"/>
    <xf numFmtId="0" fontId="73" fillId="0" borderId="15" applyNumberFormat="0" applyFill="0" applyAlignment="0" applyProtection="0"/>
    <xf numFmtId="0" fontId="72" fillId="0" borderId="14" applyNumberFormat="0" applyFill="0" applyAlignment="0" applyProtection="0"/>
    <xf numFmtId="0" fontId="74" fillId="0" borderId="14" applyNumberFormat="0" applyFill="0" applyAlignment="0" applyProtection="0"/>
    <xf numFmtId="0" fontId="72" fillId="0" borderId="14" applyNumberFormat="0" applyFill="0" applyAlignment="0" applyProtection="0"/>
    <xf numFmtId="0" fontId="75" fillId="0" borderId="14" applyNumberFormat="0" applyFill="0" applyAlignment="0" applyProtection="0"/>
    <xf numFmtId="0" fontId="72" fillId="0" borderId="14" applyNumberFormat="0" applyFill="0" applyAlignment="0" applyProtection="0"/>
    <xf numFmtId="0" fontId="72" fillId="0" borderId="14" applyNumberFormat="0" applyFill="0" applyAlignment="0" applyProtection="0"/>
    <xf numFmtId="0" fontId="71" fillId="0" borderId="14" applyNumberFormat="0" applyFill="0" applyAlignment="0" applyProtection="0"/>
    <xf numFmtId="0" fontId="71" fillId="0" borderId="14" applyNumberFormat="0" applyFill="0" applyAlignment="0" applyProtection="0"/>
    <xf numFmtId="0" fontId="76" fillId="0" borderId="16" applyNumberFormat="0" applyFill="0" applyAlignment="0" applyProtection="0"/>
    <xf numFmtId="0" fontId="76" fillId="0" borderId="16" applyNumberFormat="0" applyFill="0" applyAlignment="0" applyProtection="0"/>
    <xf numFmtId="0" fontId="76" fillId="0" borderId="16" applyNumberFormat="0" applyFill="0" applyAlignment="0" applyProtection="0"/>
    <xf numFmtId="0" fontId="77" fillId="0" borderId="17" applyNumberFormat="0" applyFill="0" applyAlignment="0" applyProtection="0"/>
    <xf numFmtId="0" fontId="77" fillId="0" borderId="17" applyNumberFormat="0" applyFill="0" applyAlignment="0" applyProtection="0"/>
    <xf numFmtId="0" fontId="76" fillId="0" borderId="16" applyNumberFormat="0" applyFill="0" applyAlignment="0" applyProtection="0"/>
    <xf numFmtId="0" fontId="77" fillId="0" borderId="17" applyNumberFormat="0" applyFill="0" applyAlignment="0" applyProtection="0"/>
    <xf numFmtId="0" fontId="78" fillId="0" borderId="16" applyNumberFormat="0" applyFill="0" applyAlignment="0" applyProtection="0"/>
    <xf numFmtId="0" fontId="77" fillId="0" borderId="17" applyNumberFormat="0" applyFill="0" applyAlignment="0" applyProtection="0"/>
    <xf numFmtId="0" fontId="77" fillId="0" borderId="17" applyNumberFormat="0" applyFill="0" applyAlignment="0" applyProtection="0"/>
    <xf numFmtId="0" fontId="78" fillId="0" borderId="16" applyNumberFormat="0" applyFill="0" applyAlignment="0" applyProtection="0"/>
    <xf numFmtId="0" fontId="77" fillId="0" borderId="17" applyNumberFormat="0" applyFill="0" applyAlignment="0" applyProtection="0"/>
    <xf numFmtId="0" fontId="78" fillId="0" borderId="16" applyNumberFormat="0" applyFill="0" applyAlignment="0" applyProtection="0"/>
    <xf numFmtId="0" fontId="77" fillId="0" borderId="17" applyNumberFormat="0" applyFill="0" applyAlignment="0" applyProtection="0"/>
    <xf numFmtId="0" fontId="79" fillId="0" borderId="17" applyNumberFormat="0" applyFill="0" applyAlignment="0" applyProtection="0"/>
    <xf numFmtId="0" fontId="77" fillId="0" borderId="17" applyNumberFormat="0" applyFill="0" applyAlignment="0" applyProtection="0"/>
    <xf numFmtId="0" fontId="80" fillId="0" borderId="17" applyNumberFormat="0" applyFill="0" applyAlignment="0" applyProtection="0"/>
    <xf numFmtId="0" fontId="77" fillId="0" borderId="17" applyNumberFormat="0" applyFill="0" applyAlignment="0" applyProtection="0"/>
    <xf numFmtId="0" fontId="77" fillId="0" borderId="17" applyNumberFormat="0" applyFill="0" applyAlignment="0" applyProtection="0"/>
    <xf numFmtId="0" fontId="76" fillId="0" borderId="16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1" fillId="0" borderId="3"/>
    <xf numFmtId="0" fontId="82" fillId="0" borderId="0"/>
    <xf numFmtId="0" fontId="83" fillId="0" borderId="18" applyNumberFormat="0" applyFill="0" applyAlignment="0" applyProtection="0"/>
    <xf numFmtId="10" fontId="6" fillId="41" borderId="19" applyNumberFormat="0" applyBorder="0" applyAlignment="0" applyProtection="0"/>
    <xf numFmtId="0" fontId="84" fillId="26" borderId="6" applyNumberFormat="0" applyAlignment="0" applyProtection="0"/>
    <xf numFmtId="0" fontId="84" fillId="26" borderId="6" applyNumberFormat="0" applyAlignment="0" applyProtection="0"/>
    <xf numFmtId="0" fontId="84" fillId="26" borderId="6" applyNumberFormat="0" applyAlignment="0" applyProtection="0"/>
    <xf numFmtId="0" fontId="84" fillId="15" borderId="6" applyNumberFormat="0" applyAlignment="0" applyProtection="0"/>
    <xf numFmtId="0" fontId="84" fillId="15" borderId="6" applyNumberFormat="0" applyAlignment="0" applyProtection="0"/>
    <xf numFmtId="0" fontId="84" fillId="15" borderId="6" applyNumberFormat="0" applyAlignment="0" applyProtection="0"/>
    <xf numFmtId="0" fontId="84" fillId="15" borderId="6" applyNumberFormat="0" applyAlignment="0" applyProtection="0"/>
    <xf numFmtId="0" fontId="85" fillId="15" borderId="6" applyNumberFormat="0" applyAlignment="0" applyProtection="0"/>
    <xf numFmtId="0" fontId="84" fillId="15" borderId="6" applyNumberFormat="0" applyAlignment="0" applyProtection="0"/>
    <xf numFmtId="0" fontId="84" fillId="15" borderId="6" applyNumberFormat="0" applyAlignment="0" applyProtection="0"/>
    <xf numFmtId="0" fontId="85" fillId="15" borderId="6" applyNumberFormat="0" applyAlignment="0" applyProtection="0"/>
    <xf numFmtId="0" fontId="84" fillId="15" borderId="6" applyNumberFormat="0" applyAlignment="0" applyProtection="0"/>
    <xf numFmtId="0" fontId="85" fillId="15" borderId="6" applyNumberFormat="0" applyAlignment="0" applyProtection="0"/>
    <xf numFmtId="0" fontId="84" fillId="15" borderId="6" applyNumberFormat="0" applyAlignment="0" applyProtection="0"/>
    <xf numFmtId="0" fontId="86" fillId="15" borderId="6" applyNumberFormat="0" applyAlignment="0" applyProtection="0"/>
    <xf numFmtId="0" fontId="84" fillId="15" borderId="6" applyNumberFormat="0" applyAlignment="0" applyProtection="0"/>
    <xf numFmtId="0" fontId="84" fillId="15" borderId="6" applyNumberFormat="0" applyAlignment="0" applyProtection="0"/>
    <xf numFmtId="0" fontId="84" fillId="26" borderId="6" applyNumberFormat="0" applyAlignment="0" applyProtection="0"/>
    <xf numFmtId="0" fontId="84" fillId="26" borderId="6" applyNumberFormat="0" applyAlignment="0" applyProtection="0"/>
    <xf numFmtId="41" fontId="87" fillId="0" borderId="0">
      <alignment horizontal="left"/>
    </xf>
    <xf numFmtId="0" fontId="6" fillId="42" borderId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9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9" fillId="0" borderId="20" applyNumberFormat="0" applyFill="0" applyAlignment="0" applyProtection="0"/>
    <xf numFmtId="0" fontId="88" fillId="0" borderId="20" applyNumberFormat="0" applyFill="0" applyAlignment="0" applyProtection="0"/>
    <xf numFmtId="0" fontId="89" fillId="0" borderId="20" applyNumberFormat="0" applyFill="0" applyAlignment="0" applyProtection="0"/>
    <xf numFmtId="0" fontId="88" fillId="0" borderId="20" applyNumberFormat="0" applyFill="0" applyAlignment="0" applyProtection="0"/>
    <xf numFmtId="0" fontId="90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0" fontId="88" fillId="0" borderId="20" applyNumberFormat="0" applyFill="0" applyAlignment="0" applyProtection="0"/>
    <xf numFmtId="190" fontId="6" fillId="0" borderId="0" applyFont="0" applyFill="0" applyBorder="0" applyAlignment="0" applyProtection="0"/>
    <xf numFmtId="191" fontId="91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192" fontId="6" fillId="42" borderId="0" applyFont="0" applyBorder="0" applyAlignment="0" applyProtection="0">
      <alignment horizontal="right"/>
      <protection hidden="1"/>
    </xf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6" borderId="0" applyNumberFormat="0" applyBorder="0" applyAlignment="0" applyProtection="0"/>
    <xf numFmtId="0" fontId="92" fillId="26" borderId="0" applyNumberFormat="0" applyBorder="0" applyAlignment="0" applyProtection="0"/>
    <xf numFmtId="0" fontId="94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37" fontId="95" fillId="0" borderId="0"/>
    <xf numFmtId="193" fontId="96" fillId="0" borderId="0"/>
    <xf numFmtId="0" fontId="50" fillId="0" borderId="0"/>
    <xf numFmtId="0" fontId="50" fillId="0" borderId="0"/>
    <xf numFmtId="38" fontId="6" fillId="0" borderId="0" applyFont="0" applyFill="0" applyBorder="0" applyAlignment="0"/>
    <xf numFmtId="183" fontId="5" fillId="0" borderId="0" applyFont="0" applyFill="0" applyBorder="0" applyAlignment="0"/>
    <xf numFmtId="40" fontId="6" fillId="0" borderId="0" applyFont="0" applyFill="0" applyBorder="0" applyAlignment="0"/>
    <xf numFmtId="194" fontId="6" fillId="0" borderId="0" applyFont="0" applyFill="0" applyBorder="0" applyAlignment="0"/>
    <xf numFmtId="0" fontId="2" fillId="0" borderId="0"/>
    <xf numFmtId="0" fontId="1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51" fillId="0" borderId="0"/>
    <xf numFmtId="0" fontId="1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37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5" fillId="0" borderId="0" applyNumberFormat="0" applyFill="0" applyBorder="0" applyAlignment="0" applyProtection="0"/>
    <xf numFmtId="0" fontId="97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38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38" fontId="5" fillId="0" borderId="0"/>
    <xf numFmtId="5" fontId="3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 applyNumberFormat="0" applyFill="0" applyBorder="0" applyAlignment="0" applyProtection="0"/>
    <xf numFmtId="0" fontId="16" fillId="0" borderId="0"/>
    <xf numFmtId="0" fontId="5" fillId="0" borderId="0"/>
    <xf numFmtId="0" fontId="97" fillId="0" borderId="0"/>
    <xf numFmtId="0" fontId="13" fillId="0" borderId="0"/>
    <xf numFmtId="0" fontId="5" fillId="0" borderId="0"/>
    <xf numFmtId="0" fontId="5" fillId="0" borderId="0"/>
    <xf numFmtId="0" fontId="51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37" fontId="3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98" fillId="0" borderId="0"/>
    <xf numFmtId="0" fontId="5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9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8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38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38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38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38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38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100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13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13" fillId="0" borderId="0"/>
    <xf numFmtId="0" fontId="100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37" fontId="3" fillId="0" borderId="0"/>
    <xf numFmtId="0" fontId="51" fillId="0" borderId="0"/>
    <xf numFmtId="0" fontId="13" fillId="0" borderId="0"/>
    <xf numFmtId="0" fontId="5" fillId="0" borderId="0" applyNumberFormat="0" applyFill="0" applyBorder="0" applyAlignment="0" applyProtection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51" fillId="0" borderId="0"/>
    <xf numFmtId="0" fontId="5" fillId="0" borderId="0" applyNumberFormat="0" applyFill="0" applyBorder="0" applyAlignment="0" applyProtection="0"/>
    <xf numFmtId="0" fontId="51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0" fillId="0" borderId="0"/>
    <xf numFmtId="38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38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97" fillId="0" borderId="0"/>
    <xf numFmtId="0" fontId="51" fillId="0" borderId="0"/>
    <xf numFmtId="0" fontId="2" fillId="0" borderId="0"/>
    <xf numFmtId="0" fontId="5" fillId="0" borderId="0"/>
    <xf numFmtId="0" fontId="97" fillId="0" borderId="0"/>
    <xf numFmtId="0" fontId="13" fillId="0" borderId="0"/>
    <xf numFmtId="0" fontId="51" fillId="0" borderId="0"/>
    <xf numFmtId="0" fontId="5" fillId="0" borderId="0" applyNumberFormat="0" applyFill="0" applyBorder="0" applyAlignment="0" applyProtection="0"/>
    <xf numFmtId="0" fontId="51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13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6" fillId="0" borderId="0"/>
    <xf numFmtId="0" fontId="16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" fillId="0" borderId="0"/>
    <xf numFmtId="0" fontId="5" fillId="0" borderId="0" applyNumberFormat="0" applyFill="0" applyBorder="0" applyAlignment="0" applyProtection="0"/>
    <xf numFmtId="0" fontId="13" fillId="0" borderId="0"/>
    <xf numFmtId="0" fontId="5" fillId="0" borderId="0"/>
    <xf numFmtId="0" fontId="5" fillId="0" borderId="0" applyNumberFormat="0" applyFill="0" applyBorder="0" applyAlignment="0" applyProtection="0"/>
    <xf numFmtId="0" fontId="2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97" fillId="0" borderId="0"/>
    <xf numFmtId="0" fontId="5" fillId="0" borderId="0" applyNumberFormat="0" applyFill="0" applyBorder="0" applyAlignment="0" applyProtection="0"/>
    <xf numFmtId="0" fontId="1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2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1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13" fillId="0" borderId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183" fontId="54" fillId="0" borderId="0" applyNumberFormat="0" applyFill="0" applyBorder="0" applyAlignment="0" applyProtection="0"/>
    <xf numFmtId="195" fontId="6" fillId="0" borderId="0" applyFont="0" applyFill="0" applyBorder="0" applyAlignment="0" applyProtection="0"/>
    <xf numFmtId="0" fontId="5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" borderId="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6" applyNumberFormat="0" applyFont="0" applyAlignment="0" applyProtection="0"/>
    <xf numFmtId="0" fontId="17" fillId="2" borderId="1" applyNumberFormat="0" applyFont="0" applyAlignment="0" applyProtection="0"/>
    <xf numFmtId="0" fontId="17" fillId="2" borderId="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17" fillId="2" borderId="1" applyNumberFormat="0" applyFont="0" applyAlignment="0" applyProtection="0"/>
    <xf numFmtId="0" fontId="16" fillId="20" borderId="21" applyNumberFormat="0" applyFont="0" applyAlignment="0" applyProtection="0"/>
    <xf numFmtId="0" fontId="17" fillId="2" borderId="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5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5" fillId="20" borderId="6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6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16" fillId="20" borderId="21" applyNumberFormat="0" applyFont="0" applyAlignment="0" applyProtection="0"/>
    <xf numFmtId="0" fontId="5" fillId="20" borderId="21" applyNumberFormat="0" applyFont="0" applyAlignment="0" applyProtection="0"/>
    <xf numFmtId="0" fontId="5" fillId="20" borderId="21" applyNumberFormat="0" applyFont="0" applyAlignment="0" applyProtection="0"/>
    <xf numFmtId="43" fontId="85" fillId="0" borderId="0"/>
    <xf numFmtId="196" fontId="6" fillId="0" borderId="0" applyFont="0" applyFill="0" applyBorder="0" applyAlignment="0" applyProtection="0"/>
    <xf numFmtId="197" fontId="101" fillId="0" borderId="0"/>
    <xf numFmtId="198" fontId="6" fillId="0" borderId="0" applyFont="0" applyFill="0" applyBorder="0" applyAlignment="0" applyProtection="0"/>
    <xf numFmtId="0" fontId="102" fillId="39" borderId="22" applyNumberFormat="0" applyAlignment="0" applyProtection="0"/>
    <xf numFmtId="0" fontId="102" fillId="39" borderId="22" applyNumberFormat="0" applyAlignment="0" applyProtection="0"/>
    <xf numFmtId="0" fontId="102" fillId="39" borderId="22" applyNumberFormat="0" applyAlignment="0" applyProtection="0"/>
    <xf numFmtId="0" fontId="102" fillId="17" borderId="22" applyNumberFormat="0" applyAlignment="0" applyProtection="0"/>
    <xf numFmtId="0" fontId="102" fillId="17" borderId="22" applyNumberFormat="0" applyAlignment="0" applyProtection="0"/>
    <xf numFmtId="0" fontId="102" fillId="17" borderId="22" applyNumberFormat="0" applyAlignment="0" applyProtection="0"/>
    <xf numFmtId="0" fontId="103" fillId="17" borderId="22" applyNumberFormat="0" applyAlignment="0" applyProtection="0"/>
    <xf numFmtId="0" fontId="102" fillId="17" borderId="22" applyNumberFormat="0" applyAlignment="0" applyProtection="0"/>
    <xf numFmtId="0" fontId="102" fillId="17" borderId="22" applyNumberFormat="0" applyAlignment="0" applyProtection="0"/>
    <xf numFmtId="0" fontId="103" fillId="17" borderId="22" applyNumberFormat="0" applyAlignment="0" applyProtection="0"/>
    <xf numFmtId="0" fontId="102" fillId="17" borderId="22" applyNumberFormat="0" applyAlignment="0" applyProtection="0"/>
    <xf numFmtId="0" fontId="103" fillId="17" borderId="22" applyNumberFormat="0" applyAlignment="0" applyProtection="0"/>
    <xf numFmtId="0" fontId="102" fillId="17" borderId="22" applyNumberFormat="0" applyAlignment="0" applyProtection="0"/>
    <xf numFmtId="0" fontId="104" fillId="17" borderId="22" applyNumberFormat="0" applyAlignment="0" applyProtection="0"/>
    <xf numFmtId="0" fontId="102" fillId="17" borderId="22" applyNumberFormat="0" applyAlignment="0" applyProtection="0"/>
    <xf numFmtId="0" fontId="102" fillId="17" borderId="22" applyNumberFormat="0" applyAlignment="0" applyProtection="0"/>
    <xf numFmtId="0" fontId="102" fillId="39" borderId="22" applyNumberFormat="0" applyAlignment="0" applyProtection="0"/>
    <xf numFmtId="0" fontId="102" fillId="39" borderId="22" applyNumberFormat="0" applyAlignment="0" applyProtection="0"/>
    <xf numFmtId="0" fontId="105" fillId="0" borderId="0" applyFill="0" applyBorder="0" applyProtection="0">
      <alignment horizontal="left"/>
    </xf>
    <xf numFmtId="0" fontId="106" fillId="0" borderId="0" applyFill="0" applyBorder="0" applyProtection="0">
      <alignment horizontal="left"/>
    </xf>
    <xf numFmtId="0" fontId="49" fillId="0" borderId="0"/>
    <xf numFmtId="0" fontId="50" fillId="0" borderId="0"/>
    <xf numFmtId="199" fontId="5" fillId="0" borderId="0" applyFont="0" applyFill="0" applyBorder="0" applyAlignment="0"/>
    <xf numFmtId="200" fontId="6" fillId="0" borderId="0" applyFont="0" applyFill="0" applyBorder="0" applyAlignment="0"/>
    <xf numFmtId="201" fontId="5" fillId="0" borderId="0" applyFont="0" applyFill="0" applyBorder="0" applyAlignment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8" fontId="50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2" fontId="26" fillId="0" borderId="0" applyFont="0" applyFill="0" applyBorder="0" applyProtection="0">
      <alignment horizontal="right"/>
    </xf>
    <xf numFmtId="203" fontId="6" fillId="0" borderId="0" applyFont="0" applyFill="0" applyBorder="0" applyAlignment="0" applyProtection="0"/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3" fontId="5" fillId="0" borderId="0">
      <alignment horizontal="left" vertical="top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0" fontId="108" fillId="0" borderId="3">
      <alignment horizontal="center"/>
    </xf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0" fontId="13" fillId="43" borderId="0" applyNumberFormat="0" applyFont="0" applyBorder="0" applyAlignment="0" applyProtection="0"/>
    <xf numFmtId="3" fontId="5" fillId="0" borderId="0">
      <alignment horizontal="right" vertical="top"/>
    </xf>
    <xf numFmtId="41" fontId="34" fillId="42" borderId="23" applyFill="0"/>
    <xf numFmtId="0" fontId="109" fillId="0" borderId="0">
      <alignment horizontal="left" indent="7"/>
    </xf>
    <xf numFmtId="41" fontId="34" fillId="0" borderId="23" applyFill="0">
      <alignment horizontal="left" indent="2"/>
    </xf>
    <xf numFmtId="178" fontId="110" fillId="0" borderId="9" applyFill="0">
      <alignment horizontal="right"/>
    </xf>
    <xf numFmtId="0" fontId="7" fillId="0" borderId="19" applyNumberFormat="0" applyFont="0" applyBorder="0">
      <alignment horizontal="right"/>
    </xf>
    <xf numFmtId="0" fontId="111" fillId="0" borderId="0" applyFill="0"/>
    <xf numFmtId="0" fontId="29" fillId="0" borderId="0" applyFill="0"/>
    <xf numFmtId="4" fontId="110" fillId="0" borderId="9" applyFill="0"/>
    <xf numFmtId="0" fontId="5" fillId="0" borderId="0" applyNumberFormat="0" applyFont="0" applyBorder="0" applyAlignment="0"/>
    <xf numFmtId="0" fontId="32" fillId="0" borderId="0" applyFill="0">
      <alignment horizontal="left" indent="1"/>
    </xf>
    <xf numFmtId="0" fontId="112" fillId="0" borderId="0" applyFill="0">
      <alignment horizontal="left" indent="1"/>
    </xf>
    <xf numFmtId="4" fontId="4" fillId="0" borderId="0" applyFill="0"/>
    <xf numFmtId="0" fontId="5" fillId="0" borderId="0" applyNumberFormat="0" applyFont="0" applyFill="0" applyBorder="0" applyAlignment="0"/>
    <xf numFmtId="0" fontId="32" fillId="0" borderId="0" applyFill="0">
      <alignment horizontal="left" indent="2"/>
    </xf>
    <xf numFmtId="0" fontId="29" fillId="0" borderId="0" applyFill="0">
      <alignment horizontal="left" indent="2"/>
    </xf>
    <xf numFmtId="4" fontId="4" fillId="0" borderId="0" applyFill="0"/>
    <xf numFmtId="0" fontId="5" fillId="0" borderId="0" applyNumberFormat="0" applyFont="0" applyBorder="0" applyAlignment="0"/>
    <xf numFmtId="0" fontId="113" fillId="0" borderId="0">
      <alignment horizontal="left" indent="3"/>
    </xf>
    <xf numFmtId="0" fontId="114" fillId="0" borderId="0" applyFill="0">
      <alignment horizontal="left" indent="3"/>
    </xf>
    <xf numFmtId="4" fontId="4" fillId="0" borderId="0" applyFill="0"/>
    <xf numFmtId="0" fontId="5" fillId="0" borderId="0" applyNumberFormat="0" applyFont="0" applyBorder="0" applyAlignment="0"/>
    <xf numFmtId="0" fontId="35" fillId="0" borderId="0">
      <alignment horizontal="left" indent="4"/>
    </xf>
    <xf numFmtId="0" fontId="5" fillId="0" borderId="0" applyFill="0">
      <alignment horizontal="left" indent="4"/>
    </xf>
    <xf numFmtId="4" fontId="36" fillId="0" borderId="0" applyFill="0"/>
    <xf numFmtId="0" fontId="5" fillId="0" borderId="0" applyNumberFormat="0" applyFont="0" applyBorder="0" applyAlignment="0"/>
    <xf numFmtId="0" fontId="37" fillId="0" borderId="0">
      <alignment horizontal="left" indent="5"/>
    </xf>
    <xf numFmtId="0" fontId="38" fillId="0" borderId="0" applyFill="0">
      <alignment horizontal="left" indent="5"/>
    </xf>
    <xf numFmtId="4" fontId="39" fillId="0" borderId="0" applyFill="0"/>
    <xf numFmtId="0" fontId="5" fillId="0" borderId="0" applyNumberFormat="0" applyFont="0" applyFill="0" applyBorder="0" applyAlignment="0"/>
    <xf numFmtId="0" fontId="40" fillId="0" borderId="0" applyFill="0">
      <alignment horizontal="left" indent="6"/>
    </xf>
    <xf numFmtId="0" fontId="36" fillId="0" borderId="0" applyFill="0">
      <alignment horizontal="left" indent="6"/>
    </xf>
    <xf numFmtId="183" fontId="115" fillId="0" borderId="0" applyNumberFormat="0" applyFill="0" applyBorder="0" applyAlignment="0" applyProtection="0">
      <alignment horizontal="left"/>
    </xf>
    <xf numFmtId="0" fontId="6" fillId="0" borderId="0" applyNumberFormat="0" applyBorder="0" applyAlignment="0" applyProtection="0"/>
    <xf numFmtId="0" fontId="116" fillId="44" borderId="0" applyNumberFormat="0" applyFont="0" applyBorder="0" applyAlignment="0" applyProtection="0"/>
    <xf numFmtId="204" fontId="6" fillId="0" borderId="0" applyFont="0" applyFill="0" applyBorder="0" applyAlignment="0" applyProtection="0"/>
    <xf numFmtId="37" fontId="117" fillId="0" borderId="24">
      <alignment horizontal="left"/>
    </xf>
    <xf numFmtId="0" fontId="5" fillId="45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" fontId="5" fillId="0" borderId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18" fillId="0" borderId="0" applyNumberFormat="0" applyBorder="0" applyAlignment="0"/>
    <xf numFmtId="0" fontId="119" fillId="0" borderId="0" applyNumberFormat="0" applyBorder="0" applyAlignment="0"/>
    <xf numFmtId="0" fontId="120" fillId="0" borderId="0" applyNumberFormat="0" applyBorder="0" applyAlignment="0"/>
    <xf numFmtId="0" fontId="121" fillId="0" borderId="0" applyNumberFormat="0" applyBorder="0" applyAlignment="0"/>
    <xf numFmtId="205" fontId="122" fillId="0" borderId="0"/>
    <xf numFmtId="0" fontId="110" fillId="0" borderId="0" applyFill="0" applyBorder="0" applyProtection="0">
      <alignment horizontal="center" vertical="center"/>
    </xf>
    <xf numFmtId="0" fontId="110" fillId="0" borderId="0" applyFill="0" applyBorder="0" applyProtection="0"/>
    <xf numFmtId="0" fontId="7" fillId="0" borderId="0" applyFill="0" applyBorder="0" applyProtection="0">
      <alignment horizontal="left"/>
    </xf>
    <xf numFmtId="0" fontId="123" fillId="0" borderId="0" applyFill="0" applyBorder="0" applyProtection="0">
      <alignment horizontal="left" vertical="top"/>
    </xf>
    <xf numFmtId="206" fontId="124" fillId="0" borderId="0" applyFill="0" applyBorder="0" applyAlignment="0" applyProtection="0">
      <alignment horizontal="right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7" fillId="0" borderId="25" applyNumberFormat="0" applyFill="0" applyAlignment="0" applyProtection="0"/>
    <xf numFmtId="0" fontId="127" fillId="0" borderId="25" applyNumberFormat="0" applyFill="0" applyAlignment="0" applyProtection="0"/>
    <xf numFmtId="0" fontId="127" fillId="0" borderId="25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5" applyNumberFormat="0" applyFill="0" applyAlignment="0" applyProtection="0"/>
    <xf numFmtId="0" fontId="127" fillId="0" borderId="26" applyNumberFormat="0" applyFill="0" applyAlignment="0" applyProtection="0"/>
    <xf numFmtId="0" fontId="121" fillId="0" borderId="25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1" fillId="0" borderId="25" applyNumberFormat="0" applyFill="0" applyAlignment="0" applyProtection="0"/>
    <xf numFmtId="0" fontId="127" fillId="0" borderId="26" applyNumberFormat="0" applyFill="0" applyAlignment="0" applyProtection="0"/>
    <xf numFmtId="0" fontId="121" fillId="0" borderId="25" applyNumberFormat="0" applyFill="0" applyAlignment="0" applyProtection="0"/>
    <xf numFmtId="0" fontId="127" fillId="0" borderId="26" applyNumberFormat="0" applyFill="0" applyAlignment="0" applyProtection="0"/>
    <xf numFmtId="0" fontId="128" fillId="0" borderId="26" applyNumberFormat="0" applyFill="0" applyAlignment="0" applyProtection="0"/>
    <xf numFmtId="0" fontId="127" fillId="0" borderId="26" applyNumberFormat="0" applyFill="0" applyAlignment="0" applyProtection="0"/>
    <xf numFmtId="0" fontId="121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6" applyNumberFormat="0" applyFill="0" applyAlignment="0" applyProtection="0"/>
    <xf numFmtId="0" fontId="127" fillId="0" borderId="25" applyNumberFormat="0" applyFill="0" applyAlignment="0" applyProtection="0"/>
    <xf numFmtId="0" fontId="127" fillId="0" borderId="25" applyNumberFormat="0" applyFill="0" applyAlignment="0" applyProtection="0"/>
    <xf numFmtId="207" fontId="5" fillId="0" borderId="0"/>
    <xf numFmtId="38" fontId="6" fillId="46" borderId="0" applyNumberFormat="0" applyBorder="0" applyAlignment="0" applyProtection="0"/>
    <xf numFmtId="37" fontId="6" fillId="42" borderId="0" applyNumberFormat="0" applyBorder="0" applyAlignment="0" applyProtection="0"/>
    <xf numFmtId="37" fontId="6" fillId="0" borderId="0"/>
    <xf numFmtId="37" fontId="6" fillId="46" borderId="0" applyNumberFormat="0" applyBorder="0" applyAlignment="0" applyProtection="0"/>
    <xf numFmtId="3" fontId="53" fillId="0" borderId="18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208" fontId="26" fillId="0" borderId="0" applyFont="0" applyFill="0" applyBorder="0" applyProtection="0">
      <alignment horizontal="right"/>
    </xf>
    <xf numFmtId="0" fontId="52" fillId="47" borderId="27">
      <alignment horizontal="center" vertical="top"/>
    </xf>
    <xf numFmtId="167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98" fillId="0" borderId="0"/>
    <xf numFmtId="0" fontId="139" fillId="0" borderId="0"/>
    <xf numFmtId="0" fontId="148" fillId="0" borderId="0"/>
  </cellStyleXfs>
  <cellXfs count="228">
    <xf numFmtId="0" fontId="0" fillId="0" borderId="0" xfId="0"/>
    <xf numFmtId="209" fontId="5" fillId="0" borderId="0" xfId="1" applyNumberFormat="1" applyFont="1" applyFill="1" applyBorder="1"/>
    <xf numFmtId="209" fontId="5" fillId="0" borderId="0" xfId="1" applyNumberFormat="1" applyFont="1" applyFill="1" applyBorder="1" applyProtection="1"/>
    <xf numFmtId="209" fontId="5" fillId="0" borderId="0" xfId="1" applyNumberFormat="1" applyFont="1" applyFill="1"/>
    <xf numFmtId="209" fontId="5" fillId="0" borderId="2" xfId="1" applyNumberFormat="1" applyFont="1" applyFill="1" applyBorder="1"/>
    <xf numFmtId="49" fontId="5" fillId="0" borderId="0" xfId="1" applyNumberFormat="1" applyFont="1" applyFill="1" applyBorder="1"/>
    <xf numFmtId="49" fontId="0" fillId="0" borderId="0" xfId="1" applyNumberFormat="1" applyFont="1" applyFill="1" applyBorder="1" applyProtection="1"/>
    <xf numFmtId="49" fontId="5" fillId="0" borderId="0" xfId="1" applyNumberFormat="1" applyFont="1" applyFill="1" applyBorder="1" applyProtection="1"/>
    <xf numFmtId="49" fontId="0" fillId="0" borderId="0" xfId="1" applyNumberFormat="1" applyFont="1" applyFill="1" applyBorder="1"/>
    <xf numFmtId="49" fontId="7" fillId="0" borderId="0" xfId="1" applyNumberFormat="1" applyFont="1" applyFill="1" applyBorder="1" applyProtection="1"/>
    <xf numFmtId="49" fontId="7" fillId="0" borderId="0" xfId="1" applyNumberFormat="1" applyFont="1" applyFill="1" applyBorder="1"/>
    <xf numFmtId="0" fontId="7" fillId="0" borderId="0" xfId="3076" applyFont="1"/>
    <xf numFmtId="0" fontId="5" fillId="0" borderId="0" xfId="3077" applyFont="1" applyFill="1"/>
    <xf numFmtId="0" fontId="1" fillId="0" borderId="0" xfId="3077"/>
    <xf numFmtId="0" fontId="1" fillId="0" borderId="0" xfId="3077" applyFill="1"/>
    <xf numFmtId="0" fontId="5" fillId="0" borderId="0" xfId="4"/>
    <xf numFmtId="0" fontId="7" fillId="0" borderId="0" xfId="3077" applyFont="1"/>
    <xf numFmtId="37" fontId="35" fillId="0" borderId="0" xfId="3077" applyNumberFormat="1" applyFont="1" applyAlignment="1">
      <alignment horizontal="center"/>
    </xf>
    <xf numFmtId="37" fontId="35" fillId="0" borderId="0" xfId="3077" applyNumberFormat="1" applyFont="1" applyFill="1" applyAlignment="1">
      <alignment horizontal="center"/>
    </xf>
    <xf numFmtId="0" fontId="35" fillId="0" borderId="0" xfId="3078" applyFont="1" applyFill="1" applyAlignment="1">
      <alignment horizontal="center"/>
    </xf>
    <xf numFmtId="0" fontId="7" fillId="0" borderId="0" xfId="3077" applyFont="1" applyFill="1"/>
    <xf numFmtId="0" fontId="5" fillId="0" borderId="0" xfId="3077" applyFont="1"/>
    <xf numFmtId="0" fontId="5" fillId="0" borderId="0" xfId="3077" quotePrefix="1" applyNumberFormat="1" applyFont="1"/>
    <xf numFmtId="5" fontId="5" fillId="0" borderId="0" xfId="3077" applyNumberFormat="1" applyFont="1"/>
    <xf numFmtId="5" fontId="5" fillId="0" borderId="0" xfId="3077" applyNumberFormat="1" applyFont="1" applyFill="1"/>
    <xf numFmtId="5" fontId="5" fillId="0" borderId="0" xfId="4" applyNumberFormat="1"/>
    <xf numFmtId="37" fontId="5" fillId="0" borderId="0" xfId="976" applyNumberFormat="1" applyFont="1"/>
    <xf numFmtId="37" fontId="5" fillId="0" borderId="0" xfId="976" applyNumberFormat="1" applyFont="1" applyFill="1"/>
    <xf numFmtId="0" fontId="7" fillId="0" borderId="0" xfId="3077" applyNumberFormat="1" applyFont="1"/>
    <xf numFmtId="5" fontId="7" fillId="0" borderId="11" xfId="3077" applyNumberFormat="1" applyFont="1" applyFill="1" applyBorder="1"/>
    <xf numFmtId="0" fontId="7" fillId="0" borderId="0" xfId="3077" quotePrefix="1" applyNumberFormat="1" applyFont="1"/>
    <xf numFmtId="5" fontId="7" fillId="0" borderId="2" xfId="3077" applyNumberFormat="1" applyFont="1" applyFill="1" applyBorder="1"/>
    <xf numFmtId="5" fontId="5" fillId="0" borderId="0" xfId="3077" applyNumberFormat="1" applyFont="1" applyBorder="1"/>
    <xf numFmtId="0" fontId="5" fillId="0" borderId="0" xfId="1660"/>
    <xf numFmtId="37" fontId="7" fillId="0" borderId="0" xfId="3077" quotePrefix="1" applyNumberFormat="1" applyFont="1"/>
    <xf numFmtId="37" fontId="7" fillId="0" borderId="0" xfId="1660" quotePrefix="1" applyNumberFormat="1" applyFont="1"/>
    <xf numFmtId="37" fontId="7" fillId="0" borderId="0" xfId="1660" applyNumberFormat="1" applyFont="1"/>
    <xf numFmtId="5" fontId="7" fillId="0" borderId="0" xfId="3077" applyNumberFormat="1" applyFont="1" applyFill="1" applyBorder="1"/>
    <xf numFmtId="5" fontId="7" fillId="0" borderId="0" xfId="1660" applyNumberFormat="1" applyFont="1"/>
    <xf numFmtId="5" fontId="7" fillId="0" borderId="0" xfId="3077" applyNumberFormat="1" applyFont="1"/>
    <xf numFmtId="0" fontId="132" fillId="0" borderId="0" xfId="3077" applyFont="1"/>
    <xf numFmtId="10" fontId="5" fillId="0" borderId="0" xfId="3077" applyNumberFormat="1" applyFont="1" applyFill="1" applyAlignment="1">
      <alignment horizontal="left"/>
    </xf>
    <xf numFmtId="14" fontId="5" fillId="0" borderId="0" xfId="3077" applyNumberFormat="1" applyFont="1" applyAlignment="1">
      <alignment horizontal="left"/>
    </xf>
    <xf numFmtId="37" fontId="5" fillId="0" borderId="0" xfId="3077" applyNumberFormat="1" applyFont="1" applyFill="1" applyAlignment="1">
      <alignment horizontal="left"/>
    </xf>
    <xf numFmtId="10" fontId="5" fillId="0" borderId="0" xfId="3077" applyNumberFormat="1" applyFont="1" applyAlignment="1">
      <alignment horizontal="left"/>
    </xf>
    <xf numFmtId="0" fontId="5" fillId="0" borderId="0" xfId="4" applyFont="1"/>
    <xf numFmtId="37" fontId="5" fillId="0" borderId="0" xfId="4" applyNumberFormat="1"/>
    <xf numFmtId="0" fontId="5" fillId="0" borderId="0" xfId="4" applyFill="1"/>
    <xf numFmtId="0" fontId="7" fillId="0" borderId="0" xfId="3076" applyFont="1" applyFill="1"/>
    <xf numFmtId="0" fontId="5" fillId="0" borderId="0" xfId="3077" quotePrefix="1" applyNumberFormat="1" applyFont="1" applyFill="1"/>
    <xf numFmtId="5" fontId="5" fillId="0" borderId="0" xfId="4" applyNumberFormat="1" applyFill="1"/>
    <xf numFmtId="0" fontId="7" fillId="0" borderId="0" xfId="3077" applyNumberFormat="1" applyFont="1" applyFill="1"/>
    <xf numFmtId="0" fontId="7" fillId="0" borderId="0" xfId="3077" quotePrefix="1" applyNumberFormat="1" applyFont="1" applyFill="1"/>
    <xf numFmtId="5" fontId="5" fillId="0" borderId="0" xfId="3077" applyNumberFormat="1" applyFont="1" applyFill="1" applyBorder="1"/>
    <xf numFmtId="0" fontId="5" fillId="0" borderId="0" xfId="1660" applyFill="1"/>
    <xf numFmtId="37" fontId="7" fillId="0" borderId="0" xfId="3077" quotePrefix="1" applyNumberFormat="1" applyFont="1" applyFill="1"/>
    <xf numFmtId="37" fontId="7" fillId="0" borderId="0" xfId="1660" quotePrefix="1" applyNumberFormat="1" applyFont="1" applyFill="1"/>
    <xf numFmtId="37" fontId="7" fillId="0" borderId="0" xfId="1660" applyNumberFormat="1" applyFont="1" applyFill="1"/>
    <xf numFmtId="5" fontId="7" fillId="0" borderId="0" xfId="1660" applyNumberFormat="1" applyFont="1" applyFill="1"/>
    <xf numFmtId="5" fontId="7" fillId="0" borderId="0" xfId="3077" applyNumberFormat="1" applyFont="1" applyFill="1"/>
    <xf numFmtId="14" fontId="5" fillId="0" borderId="0" xfId="3077" applyNumberFormat="1" applyFont="1" applyFill="1" applyAlignment="1">
      <alignment horizontal="left"/>
    </xf>
    <xf numFmtId="0" fontId="5" fillId="0" borderId="0" xfId="4" applyFont="1" applyFill="1"/>
    <xf numFmtId="37" fontId="5" fillId="0" borderId="0" xfId="4" applyNumberFormat="1" applyFill="1"/>
    <xf numFmtId="0" fontId="5" fillId="0" borderId="0" xfId="1660" applyFont="1" applyFill="1"/>
    <xf numFmtId="0" fontId="7" fillId="0" borderId="0" xfId="3077" applyFont="1" applyAlignment="1">
      <alignment horizontal="right"/>
    </xf>
    <xf numFmtId="0" fontId="7" fillId="0" borderId="0" xfId="1660" applyFont="1"/>
    <xf numFmtId="37" fontId="35" fillId="0" borderId="0" xfId="1660" applyNumberFormat="1" applyFont="1" applyAlignment="1">
      <alignment horizontal="center"/>
    </xf>
    <xf numFmtId="37" fontId="35" fillId="0" borderId="0" xfId="1660" applyNumberFormat="1" applyFont="1" applyFill="1" applyAlignment="1">
      <alignment horizontal="center"/>
    </xf>
    <xf numFmtId="0" fontId="7" fillId="0" borderId="0" xfId="1660" applyFont="1" applyFill="1"/>
    <xf numFmtId="5" fontId="5" fillId="0" borderId="0" xfId="1768" applyNumberFormat="1" applyFont="1" applyFill="1"/>
    <xf numFmtId="5" fontId="1" fillId="0" borderId="0" xfId="3077" applyNumberFormat="1"/>
    <xf numFmtId="0" fontId="7" fillId="0" borderId="0" xfId="3078" applyNumberFormat="1" applyFont="1" applyFill="1"/>
    <xf numFmtId="0" fontId="5" fillId="0" borderId="0" xfId="3078" applyFont="1" applyFill="1" applyAlignment="1">
      <alignment horizontal="right"/>
    </xf>
    <xf numFmtId="0" fontId="5" fillId="0" borderId="0" xfId="1660" quotePrefix="1" applyNumberFormat="1" applyFont="1"/>
    <xf numFmtId="37" fontId="7" fillId="0" borderId="0" xfId="3077" applyNumberFormat="1" applyFont="1"/>
    <xf numFmtId="0" fontId="5" fillId="0" borderId="0" xfId="3078" quotePrefix="1" applyNumberFormat="1" applyFont="1" applyFill="1"/>
    <xf numFmtId="0" fontId="132" fillId="0" borderId="0" xfId="4" applyFont="1"/>
    <xf numFmtId="5" fontId="5" fillId="0" borderId="0" xfId="4" applyNumberFormat="1" applyFont="1"/>
    <xf numFmtId="5" fontId="5" fillId="0" borderId="0" xfId="4" applyNumberFormat="1" applyFont="1" applyFill="1"/>
    <xf numFmtId="10" fontId="5" fillId="0" borderId="0" xfId="4" applyNumberFormat="1" applyFont="1" applyFill="1" applyAlignment="1">
      <alignment horizontal="left"/>
    </xf>
    <xf numFmtId="10" fontId="5" fillId="0" borderId="0" xfId="4" applyNumberFormat="1" applyFont="1" applyFill="1"/>
    <xf numFmtId="14" fontId="5" fillId="0" borderId="0" xfId="4" applyNumberFormat="1" applyFont="1" applyAlignment="1">
      <alignment horizontal="left"/>
    </xf>
    <xf numFmtId="14" fontId="5" fillId="0" borderId="0" xfId="4" applyNumberFormat="1" applyFont="1" applyFill="1"/>
    <xf numFmtId="37" fontId="5" fillId="0" borderId="0" xfId="4" applyNumberFormat="1" applyFont="1" applyFill="1" applyAlignment="1">
      <alignment horizontal="right"/>
    </xf>
    <xf numFmtId="10" fontId="5" fillId="0" borderId="0" xfId="4" applyNumberFormat="1" applyFont="1" applyAlignment="1">
      <alignment horizontal="left"/>
    </xf>
    <xf numFmtId="37" fontId="5" fillId="0" borderId="0" xfId="4" applyNumberFormat="1" applyFont="1" applyFill="1"/>
    <xf numFmtId="37" fontId="5" fillId="0" borderId="0" xfId="4" applyNumberFormat="1" applyFont="1" applyAlignment="1">
      <alignment horizontal="left"/>
    </xf>
    <xf numFmtId="209" fontId="4" fillId="0" borderId="0" xfId="1" applyNumberFormat="1" applyFont="1" applyFill="1" applyBorder="1" applyAlignment="1" applyProtection="1">
      <alignment horizontal="center"/>
    </xf>
    <xf numFmtId="0" fontId="138" fillId="48" borderId="0" xfId="0" applyFont="1" applyFill="1" applyAlignment="1">
      <alignment horizontal="left" vertical="top"/>
    </xf>
    <xf numFmtId="0" fontId="137" fillId="48" borderId="0" xfId="0" applyFont="1" applyFill="1" applyAlignment="1">
      <alignment horizontal="left" vertical="top"/>
    </xf>
    <xf numFmtId="0" fontId="136" fillId="48" borderId="0" xfId="0" applyFont="1" applyFill="1" applyAlignment="1">
      <alignment horizontal="left" vertical="top"/>
    </xf>
    <xf numFmtId="0" fontId="134" fillId="48" borderId="0" xfId="0" applyFont="1" applyFill="1" applyAlignment="1">
      <alignment horizontal="left" vertical="top"/>
    </xf>
    <xf numFmtId="0" fontId="136" fillId="48" borderId="0" xfId="0" applyFont="1" applyFill="1" applyAlignment="1">
      <alignment vertical="top"/>
    </xf>
    <xf numFmtId="0" fontId="134" fillId="0" borderId="0" xfId="0" applyFont="1" applyAlignment="1">
      <alignment vertical="top"/>
    </xf>
    <xf numFmtId="0" fontId="0" fillId="0" borderId="0" xfId="0" applyAlignment="1"/>
    <xf numFmtId="0" fontId="136" fillId="48" borderId="0" xfId="0" applyFont="1" applyFill="1" applyAlignment="1">
      <alignment horizontal="center" vertical="top"/>
    </xf>
    <xf numFmtId="0" fontId="134" fillId="48" borderId="0" xfId="0" applyFont="1" applyFill="1" applyAlignment="1">
      <alignment vertical="top"/>
    </xf>
    <xf numFmtId="0" fontId="137" fillId="48" borderId="0" xfId="0" applyFont="1" applyFill="1" applyAlignment="1">
      <alignment vertical="top"/>
    </xf>
    <xf numFmtId="210" fontId="17" fillId="48" borderId="0" xfId="0" applyNumberFormat="1" applyFont="1" applyFill="1" applyAlignment="1">
      <alignment vertical="top"/>
    </xf>
    <xf numFmtId="211" fontId="17" fillId="48" borderId="0" xfId="0" applyNumberFormat="1" applyFont="1" applyFill="1" applyAlignment="1">
      <alignment vertical="top"/>
    </xf>
    <xf numFmtId="212" fontId="17" fillId="48" borderId="0" xfId="0" applyNumberFormat="1" applyFont="1" applyFill="1" applyAlignment="1">
      <alignment vertical="top"/>
    </xf>
    <xf numFmtId="37" fontId="17" fillId="48" borderId="0" xfId="0" applyNumberFormat="1" applyFont="1" applyFill="1" applyAlignment="1">
      <alignment vertical="top"/>
    </xf>
    <xf numFmtId="212" fontId="17" fillId="48" borderId="28" xfId="0" applyNumberFormat="1" applyFont="1" applyFill="1" applyBorder="1" applyAlignment="1">
      <alignment vertical="top"/>
    </xf>
    <xf numFmtId="37" fontId="17" fillId="48" borderId="28" xfId="0" applyNumberFormat="1" applyFont="1" applyFill="1" applyBorder="1" applyAlignment="1">
      <alignment vertical="top"/>
    </xf>
    <xf numFmtId="0" fontId="135" fillId="48" borderId="0" xfId="0" applyFont="1" applyFill="1" applyAlignment="1">
      <alignment vertical="top"/>
    </xf>
    <xf numFmtId="212" fontId="17" fillId="48" borderId="29" xfId="0" applyNumberFormat="1" applyFont="1" applyFill="1" applyBorder="1" applyAlignment="1">
      <alignment vertical="top"/>
    </xf>
    <xf numFmtId="37" fontId="17" fillId="48" borderId="29" xfId="0" applyNumberFormat="1" applyFont="1" applyFill="1" applyBorder="1" applyAlignment="1">
      <alignment vertical="top"/>
    </xf>
    <xf numFmtId="210" fontId="121" fillId="48" borderId="29" xfId="0" applyNumberFormat="1" applyFont="1" applyFill="1" applyBorder="1" applyAlignment="1">
      <alignment vertical="top"/>
    </xf>
    <xf numFmtId="211" fontId="121" fillId="48" borderId="29" xfId="0" applyNumberFormat="1" applyFont="1" applyFill="1" applyBorder="1" applyAlignment="1">
      <alignment vertical="top"/>
    </xf>
    <xf numFmtId="0" fontId="137" fillId="48" borderId="0" xfId="0" applyFont="1" applyFill="1" applyAlignment="1">
      <alignment vertical="center"/>
    </xf>
    <xf numFmtId="210" fontId="17" fillId="48" borderId="0" xfId="0" applyNumberFormat="1" applyFont="1" applyFill="1" applyAlignment="1">
      <alignment vertical="center"/>
    </xf>
    <xf numFmtId="210" fontId="17" fillId="48" borderId="30" xfId="0" applyNumberFormat="1" applyFont="1" applyFill="1" applyBorder="1" applyAlignment="1">
      <alignment vertical="center"/>
    </xf>
    <xf numFmtId="211" fontId="17" fillId="48" borderId="30" xfId="0" applyNumberFormat="1" applyFont="1" applyFill="1" applyBorder="1" applyAlignment="1">
      <alignment vertical="center"/>
    </xf>
    <xf numFmtId="213" fontId="17" fillId="48" borderId="0" xfId="0" applyNumberFormat="1" applyFont="1" applyFill="1" applyAlignment="1">
      <alignment vertical="top"/>
    </xf>
    <xf numFmtId="213" fontId="17" fillId="48" borderId="29" xfId="0" applyNumberFormat="1" applyFont="1" applyFill="1" applyBorder="1" applyAlignment="1">
      <alignment vertical="top"/>
    </xf>
    <xf numFmtId="213" fontId="17" fillId="48" borderId="28" xfId="0" applyNumberFormat="1" applyFont="1" applyFill="1" applyBorder="1" applyAlignment="1">
      <alignment vertical="top"/>
    </xf>
    <xf numFmtId="214" fontId="17" fillId="48" borderId="30" xfId="0" applyNumberFormat="1" applyFont="1" applyFill="1" applyBorder="1" applyAlignment="1">
      <alignment vertical="center"/>
    </xf>
    <xf numFmtId="214" fontId="17" fillId="48" borderId="28" xfId="0" applyNumberFormat="1" applyFont="1" applyFill="1" applyBorder="1" applyAlignment="1">
      <alignment vertical="top"/>
    </xf>
    <xf numFmtId="214" fontId="121" fillId="48" borderId="29" xfId="0" applyNumberFormat="1" applyFont="1" applyFill="1" applyBorder="1" applyAlignment="1">
      <alignment vertical="top"/>
    </xf>
    <xf numFmtId="210" fontId="17" fillId="48" borderId="29" xfId="0" applyNumberFormat="1" applyFont="1" applyFill="1" applyBorder="1" applyAlignment="1">
      <alignment vertical="center"/>
    </xf>
    <xf numFmtId="211" fontId="17" fillId="48" borderId="29" xfId="0" applyNumberFormat="1" applyFont="1" applyFill="1" applyBorder="1" applyAlignment="1">
      <alignment vertical="center"/>
    </xf>
    <xf numFmtId="212" fontId="17" fillId="48" borderId="29" xfId="0" applyNumberFormat="1" applyFont="1" applyFill="1" applyBorder="1" applyAlignment="1">
      <alignment vertical="center"/>
    </xf>
    <xf numFmtId="6" fontId="135" fillId="48" borderId="0" xfId="0" applyNumberFormat="1" applyFont="1" applyFill="1" applyAlignment="1">
      <alignment vertical="top"/>
    </xf>
    <xf numFmtId="0" fontId="139" fillId="49" borderId="0" xfId="3079" applyFill="1" applyBorder="1" applyAlignment="1">
      <alignment horizontal="left" vertical="top"/>
    </xf>
    <xf numFmtId="0" fontId="139" fillId="49" borderId="0" xfId="3079" applyFill="1" applyBorder="1" applyAlignment="1">
      <alignment horizontal="right" vertical="top"/>
    </xf>
    <xf numFmtId="0" fontId="139" fillId="49" borderId="0" xfId="3079" applyFill="1" applyBorder="1" applyAlignment="1">
      <alignment vertical="top"/>
    </xf>
    <xf numFmtId="0" fontId="139" fillId="49" borderId="0" xfId="3079" applyFill="1" applyBorder="1" applyAlignment="1">
      <alignment horizontal="center" vertical="top"/>
    </xf>
    <xf numFmtId="0" fontId="142" fillId="49" borderId="0" xfId="3079" applyFont="1" applyFill="1" applyBorder="1" applyAlignment="1">
      <alignment horizontal="left" vertical="top"/>
    </xf>
    <xf numFmtId="210" fontId="144" fillId="49" borderId="0" xfId="3079" applyNumberFormat="1" applyFont="1" applyFill="1" applyBorder="1" applyAlignment="1">
      <alignment horizontal="right" vertical="top"/>
    </xf>
    <xf numFmtId="210" fontId="144" fillId="49" borderId="0" xfId="3079" applyNumberFormat="1" applyFont="1" applyFill="1" applyBorder="1" applyAlignment="1">
      <alignment vertical="top"/>
    </xf>
    <xf numFmtId="212" fontId="144" fillId="49" borderId="0" xfId="3079" applyNumberFormat="1" applyFont="1" applyFill="1" applyBorder="1" applyAlignment="1">
      <alignment horizontal="right" vertical="top"/>
    </xf>
    <xf numFmtId="212" fontId="144" fillId="49" borderId="0" xfId="3079" applyNumberFormat="1" applyFont="1" applyFill="1" applyBorder="1" applyAlignment="1">
      <alignment vertical="top"/>
    </xf>
    <xf numFmtId="212" fontId="144" fillId="49" borderId="28" xfId="3079" applyNumberFormat="1" applyFont="1" applyFill="1" applyBorder="1" applyAlignment="1">
      <alignment horizontal="right" vertical="top"/>
    </xf>
    <xf numFmtId="212" fontId="144" fillId="49" borderId="28" xfId="3079" applyNumberFormat="1" applyFont="1" applyFill="1" applyBorder="1" applyAlignment="1">
      <alignment vertical="top"/>
    </xf>
    <xf numFmtId="0" fontId="140" fillId="49" borderId="0" xfId="3079" applyFont="1" applyFill="1" applyBorder="1" applyAlignment="1">
      <alignment vertical="top"/>
    </xf>
    <xf numFmtId="210" fontId="145" fillId="49" borderId="29" xfId="3079" applyNumberFormat="1" applyFont="1" applyFill="1" applyBorder="1" applyAlignment="1">
      <alignment horizontal="right" vertical="top"/>
    </xf>
    <xf numFmtId="0" fontId="143" fillId="49" borderId="0" xfId="3079" applyFont="1" applyFill="1" applyBorder="1" applyAlignment="1">
      <alignment vertical="top"/>
    </xf>
    <xf numFmtId="37" fontId="144" fillId="49" borderId="29" xfId="3079" applyNumberFormat="1" applyFont="1" applyFill="1" applyBorder="1" applyAlignment="1">
      <alignment horizontal="right" vertical="top"/>
    </xf>
    <xf numFmtId="37" fontId="144" fillId="49" borderId="0" xfId="3079" applyNumberFormat="1" applyFont="1" applyFill="1" applyBorder="1" applyAlignment="1">
      <alignment horizontal="right" vertical="top"/>
    </xf>
    <xf numFmtId="213" fontId="144" fillId="49" borderId="0" xfId="3079" applyNumberFormat="1" applyFont="1" applyFill="1" applyBorder="1" applyAlignment="1">
      <alignment vertical="top"/>
    </xf>
    <xf numFmtId="210" fontId="145" fillId="49" borderId="29" xfId="3079" applyNumberFormat="1" applyFont="1" applyFill="1" applyBorder="1" applyAlignment="1">
      <alignment vertical="top"/>
    </xf>
    <xf numFmtId="213" fontId="144" fillId="49" borderId="29" xfId="3079" applyNumberFormat="1" applyFont="1" applyFill="1" applyBorder="1" applyAlignment="1">
      <alignment horizontal="right" vertical="top"/>
    </xf>
    <xf numFmtId="213" fontId="144" fillId="49" borderId="29" xfId="3079" applyNumberFormat="1" applyFont="1" applyFill="1" applyBorder="1" applyAlignment="1">
      <alignment vertical="top"/>
    </xf>
    <xf numFmtId="37" fontId="144" fillId="49" borderId="28" xfId="3079" applyNumberFormat="1" applyFont="1" applyFill="1" applyBorder="1" applyAlignment="1">
      <alignment horizontal="right" vertical="top"/>
    </xf>
    <xf numFmtId="213" fontId="144" fillId="49" borderId="28" xfId="3079" applyNumberFormat="1" applyFont="1" applyFill="1" applyBorder="1" applyAlignment="1">
      <alignment vertical="top"/>
    </xf>
    <xf numFmtId="211" fontId="144" fillId="49" borderId="0" xfId="3079" applyNumberFormat="1" applyFont="1" applyFill="1" applyBorder="1" applyAlignment="1">
      <alignment horizontal="right" vertical="top"/>
    </xf>
    <xf numFmtId="214" fontId="144" fillId="49" borderId="0" xfId="3079" applyNumberFormat="1" applyFont="1" applyFill="1" applyBorder="1" applyAlignment="1">
      <alignment vertical="top"/>
    </xf>
    <xf numFmtId="214" fontId="144" fillId="49" borderId="0" xfId="3079" applyNumberFormat="1" applyFont="1" applyFill="1" applyBorder="1" applyAlignment="1">
      <alignment horizontal="right" vertical="top"/>
    </xf>
    <xf numFmtId="214" fontId="145" fillId="49" borderId="29" xfId="3079" applyNumberFormat="1" applyFont="1" applyFill="1" applyBorder="1" applyAlignment="1">
      <alignment vertical="top"/>
    </xf>
    <xf numFmtId="212" fontId="144" fillId="49" borderId="29" xfId="3079" applyNumberFormat="1" applyFont="1" applyFill="1" applyBorder="1" applyAlignment="1">
      <alignment horizontal="right" vertical="top"/>
    </xf>
    <xf numFmtId="212" fontId="144" fillId="49" borderId="29" xfId="3079" applyNumberFormat="1" applyFont="1" applyFill="1" applyBorder="1" applyAlignment="1">
      <alignment vertical="top"/>
    </xf>
    <xf numFmtId="0" fontId="140" fillId="49" borderId="0" xfId="3079" applyFont="1" applyFill="1" applyBorder="1" applyAlignment="1">
      <alignment horizontal="left" vertical="top"/>
    </xf>
    <xf numFmtId="0" fontId="143" fillId="49" borderId="0" xfId="3079" applyFont="1" applyFill="1" applyBorder="1" applyAlignment="1">
      <alignment horizontal="left" vertical="top"/>
    </xf>
    <xf numFmtId="0" fontId="148" fillId="49" borderId="0" xfId="3080" applyFill="1" applyBorder="1" applyAlignment="1">
      <alignment horizontal="left" vertical="top"/>
    </xf>
    <xf numFmtId="0" fontId="148" fillId="49" borderId="0" xfId="3080" applyFill="1" applyBorder="1" applyAlignment="1">
      <alignment horizontal="left" vertical="top" wrapText="1"/>
    </xf>
    <xf numFmtId="213" fontId="144" fillId="49" borderId="0" xfId="3080" applyNumberFormat="1" applyFont="1" applyFill="1" applyBorder="1" applyAlignment="1">
      <alignment horizontal="right" vertical="top" wrapText="1"/>
    </xf>
    <xf numFmtId="213" fontId="144" fillId="49" borderId="28" xfId="3080" applyNumberFormat="1" applyFont="1" applyFill="1" applyBorder="1" applyAlignment="1">
      <alignment horizontal="right" vertical="top" wrapText="1"/>
    </xf>
    <xf numFmtId="213" fontId="144" fillId="49" borderId="29" xfId="3080" applyNumberFormat="1" applyFont="1" applyFill="1" applyBorder="1" applyAlignment="1">
      <alignment horizontal="right" vertical="top" wrapText="1"/>
    </xf>
    <xf numFmtId="214" fontId="145" fillId="49" borderId="29" xfId="3080" applyNumberFormat="1" applyFont="1" applyFill="1" applyBorder="1" applyAlignment="1">
      <alignment horizontal="right" vertical="top" wrapText="1"/>
    </xf>
    <xf numFmtId="214" fontId="144" fillId="49" borderId="0" xfId="3080" applyNumberFormat="1" applyFont="1" applyFill="1" applyBorder="1" applyAlignment="1">
      <alignment horizontal="right" vertical="top" wrapText="1"/>
    </xf>
    <xf numFmtId="214" fontId="144" fillId="49" borderId="28" xfId="3080" applyNumberFormat="1" applyFont="1" applyFill="1" applyBorder="1" applyAlignment="1">
      <alignment horizontal="right" vertical="center" wrapText="1"/>
    </xf>
    <xf numFmtId="0" fontId="140" fillId="49" borderId="0" xfId="3080" applyFont="1" applyFill="1" applyBorder="1" applyAlignment="1">
      <alignment horizontal="left" vertical="top"/>
    </xf>
    <xf numFmtId="210" fontId="145" fillId="49" borderId="30" xfId="3079" applyNumberFormat="1" applyFont="1" applyFill="1" applyBorder="1" applyAlignment="1">
      <alignment horizontal="right" vertical="top"/>
    </xf>
    <xf numFmtId="210" fontId="145" fillId="49" borderId="30" xfId="3079" applyNumberFormat="1" applyFont="1" applyFill="1" applyBorder="1" applyAlignment="1">
      <alignment vertical="top"/>
    </xf>
    <xf numFmtId="6" fontId="121" fillId="48" borderId="0" xfId="0" applyNumberFormat="1" applyFont="1" applyFill="1" applyAlignment="1">
      <alignment vertical="center"/>
    </xf>
    <xf numFmtId="210" fontId="121" fillId="48" borderId="30" xfId="0" applyNumberFormat="1" applyFont="1" applyFill="1" applyBorder="1" applyAlignment="1">
      <alignment vertical="center"/>
    </xf>
    <xf numFmtId="211" fontId="121" fillId="48" borderId="30" xfId="0" applyNumberFormat="1" applyFont="1" applyFill="1" applyBorder="1" applyAlignment="1">
      <alignment vertical="center"/>
    </xf>
    <xf numFmtId="0" fontId="148" fillId="49" borderId="0" xfId="3080" applyFill="1" applyBorder="1" applyAlignment="1">
      <alignment horizontal="right" vertical="top"/>
    </xf>
    <xf numFmtId="210" fontId="144" fillId="49" borderId="0" xfId="3080" applyNumberFormat="1" applyFont="1" applyFill="1" applyBorder="1" applyAlignment="1">
      <alignment horizontal="right" vertical="top" wrapText="1"/>
    </xf>
    <xf numFmtId="210" fontId="145" fillId="49" borderId="29" xfId="3080" applyNumberFormat="1" applyFont="1" applyFill="1" applyBorder="1" applyAlignment="1">
      <alignment horizontal="right" vertical="top" wrapText="1"/>
    </xf>
    <xf numFmtId="212" fontId="144" fillId="49" borderId="0" xfId="3080" applyNumberFormat="1" applyFont="1" applyFill="1" applyBorder="1" applyAlignment="1">
      <alignment horizontal="right" vertical="top" wrapText="1"/>
    </xf>
    <xf numFmtId="212" fontId="144" fillId="49" borderId="28" xfId="3080" applyNumberFormat="1" applyFont="1" applyFill="1" applyBorder="1" applyAlignment="1">
      <alignment horizontal="right" vertical="top" wrapText="1"/>
    </xf>
    <xf numFmtId="212" fontId="144" fillId="49" borderId="29" xfId="3080" applyNumberFormat="1" applyFont="1" applyFill="1" applyBorder="1" applyAlignment="1">
      <alignment horizontal="right" vertical="top" wrapText="1"/>
    </xf>
    <xf numFmtId="210" fontId="145" fillId="49" borderId="30" xfId="3080" applyNumberFormat="1" applyFont="1" applyFill="1" applyBorder="1" applyAlignment="1">
      <alignment horizontal="right" vertical="top" wrapText="1"/>
    </xf>
    <xf numFmtId="0" fontId="148" fillId="49" borderId="0" xfId="3080" applyFill="1" applyBorder="1" applyAlignment="1">
      <alignment vertical="top" wrapText="1"/>
    </xf>
    <xf numFmtId="0" fontId="140" fillId="49" borderId="0" xfId="3080" applyFont="1" applyFill="1" applyBorder="1" applyAlignment="1">
      <alignment vertical="top" wrapText="1"/>
    </xf>
    <xf numFmtId="210" fontId="145" fillId="49" borderId="0" xfId="3080" applyNumberFormat="1" applyFont="1" applyFill="1" applyBorder="1" applyAlignment="1">
      <alignment horizontal="right" vertical="top" wrapText="1"/>
    </xf>
    <xf numFmtId="0" fontId="143" fillId="49" borderId="0" xfId="3080" applyFont="1" applyFill="1" applyBorder="1" applyAlignment="1">
      <alignment horizontal="left" vertical="top"/>
    </xf>
    <xf numFmtId="0" fontId="143" fillId="49" borderId="0" xfId="3080" applyFont="1" applyFill="1" applyBorder="1" applyAlignment="1">
      <alignment vertical="center" wrapText="1"/>
    </xf>
    <xf numFmtId="0" fontId="148" fillId="49" borderId="0" xfId="3080" applyFill="1" applyBorder="1" applyAlignment="1">
      <alignment horizontal="left" wrapText="1"/>
    </xf>
    <xf numFmtId="210" fontId="144" fillId="49" borderId="0" xfId="3080" applyNumberFormat="1" applyFont="1" applyFill="1" applyBorder="1" applyAlignment="1">
      <alignment horizontal="right" wrapText="1"/>
    </xf>
    <xf numFmtId="0" fontId="148" fillId="49" borderId="0" xfId="3080" applyFill="1" applyBorder="1" applyAlignment="1">
      <alignment horizontal="left"/>
    </xf>
    <xf numFmtId="214" fontId="144" fillId="49" borderId="0" xfId="3080" applyNumberFormat="1" applyFont="1" applyFill="1" applyBorder="1" applyAlignment="1">
      <alignment horizontal="right" wrapText="1"/>
    </xf>
    <xf numFmtId="213" fontId="144" fillId="49" borderId="28" xfId="3080" applyNumberFormat="1" applyFont="1" applyFill="1" applyBorder="1" applyAlignment="1">
      <alignment horizontal="right" wrapText="1"/>
    </xf>
    <xf numFmtId="0" fontId="139" fillId="49" borderId="0" xfId="3079" applyFill="1" applyBorder="1" applyAlignment="1"/>
    <xf numFmtId="212" fontId="144" fillId="49" borderId="28" xfId="3079" applyNumberFormat="1" applyFont="1" applyFill="1" applyBorder="1" applyAlignment="1">
      <alignment horizontal="right"/>
    </xf>
    <xf numFmtId="210" fontId="144" fillId="49" borderId="29" xfId="3079" applyNumberFormat="1" applyFont="1" applyFill="1" applyBorder="1" applyAlignment="1"/>
    <xf numFmtId="0" fontId="139" fillId="49" borderId="0" xfId="3079" applyFill="1" applyBorder="1" applyAlignment="1">
      <alignment horizontal="left"/>
    </xf>
    <xf numFmtId="0" fontId="143" fillId="49" borderId="0" xfId="3079" applyFont="1" applyFill="1" applyBorder="1" applyAlignment="1"/>
    <xf numFmtId="210" fontId="144" fillId="49" borderId="0" xfId="3079" applyNumberFormat="1" applyFont="1" applyFill="1" applyBorder="1" applyAlignment="1">
      <alignment horizontal="right"/>
    </xf>
    <xf numFmtId="210" fontId="144" fillId="49" borderId="0" xfId="3079" applyNumberFormat="1" applyFont="1" applyFill="1" applyBorder="1" applyAlignment="1"/>
    <xf numFmtId="210" fontId="144" fillId="49" borderId="28" xfId="3079" applyNumberFormat="1" applyFont="1" applyFill="1" applyBorder="1" applyAlignment="1">
      <alignment horizontal="right"/>
    </xf>
    <xf numFmtId="214" fontId="144" fillId="49" borderId="30" xfId="3079" applyNumberFormat="1" applyFont="1" applyFill="1" applyBorder="1" applyAlignment="1"/>
    <xf numFmtId="210" fontId="144" fillId="49" borderId="30" xfId="3079" applyNumberFormat="1" applyFont="1" applyFill="1" applyBorder="1" applyAlignment="1"/>
    <xf numFmtId="210" fontId="145" fillId="49" borderId="0" xfId="3079" applyNumberFormat="1" applyFont="1" applyFill="1" applyBorder="1" applyAlignment="1">
      <alignment horizontal="right" vertical="top"/>
    </xf>
    <xf numFmtId="210" fontId="145" fillId="49" borderId="0" xfId="3079" applyNumberFormat="1" applyFont="1" applyFill="1" applyBorder="1" applyAlignment="1">
      <alignment vertical="top"/>
    </xf>
    <xf numFmtId="210" fontId="121" fillId="48" borderId="0" xfId="0" applyNumberFormat="1" applyFont="1" applyFill="1" applyBorder="1" applyAlignment="1">
      <alignment vertical="center"/>
    </xf>
    <xf numFmtId="211" fontId="121" fillId="48" borderId="0" xfId="0" applyNumberFormat="1" applyFont="1" applyFill="1" applyBorder="1" applyAlignment="1">
      <alignment vertical="center"/>
    </xf>
    <xf numFmtId="1" fontId="4" fillId="0" borderId="0" xfId="1" applyNumberFormat="1" applyFont="1" applyFill="1" applyAlignment="1">
      <alignment horizontal="center"/>
    </xf>
    <xf numFmtId="49" fontId="5" fillId="0" borderId="0" xfId="1" applyNumberFormat="1" applyFont="1" applyFill="1"/>
    <xf numFmtId="49" fontId="0" fillId="0" borderId="0" xfId="1" applyNumberFormat="1" applyFont="1" applyFill="1" applyAlignment="1">
      <alignment horizontal="center" wrapText="1"/>
    </xf>
    <xf numFmtId="49" fontId="133" fillId="0" borderId="0" xfId="1" applyNumberFormat="1" applyFont="1" applyFill="1"/>
    <xf numFmtId="209" fontId="0" fillId="0" borderId="0" xfId="1" applyNumberFormat="1" applyFont="1" applyFill="1" applyAlignment="1">
      <alignment horizontal="right" vertical="top"/>
    </xf>
    <xf numFmtId="1" fontId="149" fillId="0" borderId="0" xfId="1" applyNumberFormat="1" applyFont="1" applyFill="1" applyAlignment="1">
      <alignment horizontal="center"/>
    </xf>
    <xf numFmtId="49" fontId="149" fillId="0" borderId="0" xfId="1" applyNumberFormat="1" applyFont="1" applyFill="1" applyBorder="1"/>
    <xf numFmtId="49" fontId="149" fillId="0" borderId="0" xfId="1" applyNumberFormat="1" applyFont="1" applyFill="1" applyBorder="1" applyProtection="1"/>
    <xf numFmtId="209" fontId="149" fillId="0" borderId="0" xfId="1" applyNumberFormat="1" applyFont="1" applyFill="1" applyBorder="1"/>
    <xf numFmtId="209" fontId="149" fillId="0" borderId="0" xfId="1" applyNumberFormat="1" applyFont="1" applyFill="1" applyBorder="1" applyProtection="1"/>
    <xf numFmtId="209" fontId="149" fillId="0" borderId="0" xfId="1" applyNumberFormat="1" applyFont="1" applyFill="1"/>
    <xf numFmtId="49" fontId="4" fillId="0" borderId="0" xfId="1" applyNumberFormat="1" applyFont="1" applyFill="1" applyBorder="1" applyProtection="1"/>
    <xf numFmtId="49" fontId="4" fillId="0" borderId="0" xfId="1" applyNumberFormat="1" applyFont="1" applyFill="1" applyBorder="1"/>
    <xf numFmtId="209" fontId="4" fillId="0" borderId="0" xfId="1" applyNumberFormat="1" applyFont="1" applyFill="1" applyBorder="1"/>
    <xf numFmtId="209" fontId="4" fillId="0" borderId="0" xfId="1" applyNumberFormat="1" applyFont="1" applyFill="1" applyBorder="1" applyProtection="1"/>
    <xf numFmtId="209" fontId="4" fillId="0" borderId="0" xfId="1" applyNumberFormat="1" applyFont="1" applyFill="1"/>
    <xf numFmtId="49" fontId="4" fillId="0" borderId="0" xfId="1" applyNumberFormat="1" applyFont="1" applyFill="1"/>
    <xf numFmtId="209" fontId="5" fillId="0" borderId="0" xfId="1" applyNumberFormat="1" applyFont="1" applyFill="1" applyAlignment="1">
      <alignment horizontal="right"/>
    </xf>
    <xf numFmtId="209" fontId="0" fillId="0" borderId="0" xfId="1" applyNumberFormat="1" applyFont="1" applyFill="1" applyAlignment="1">
      <alignment wrapText="1"/>
    </xf>
    <xf numFmtId="49" fontId="4" fillId="0" borderId="0" xfId="1" applyNumberFormat="1" applyFont="1" applyFill="1" applyBorder="1" applyAlignment="1">
      <alignment horizontal="center" wrapText="1"/>
    </xf>
    <xf numFmtId="1" fontId="4" fillId="0" borderId="0" xfId="1" applyNumberFormat="1" applyFont="1" applyFill="1" applyAlignment="1">
      <alignment horizontal="center" wrapText="1"/>
    </xf>
    <xf numFmtId="49" fontId="4" fillId="0" borderId="0" xfId="1" applyNumberFormat="1" applyFont="1" applyFill="1" applyProtection="1"/>
    <xf numFmtId="1" fontId="133" fillId="0" borderId="0" xfId="1" applyNumberFormat="1" applyFont="1" applyFill="1" applyAlignment="1">
      <alignment horizontal="center"/>
    </xf>
    <xf numFmtId="209" fontId="133" fillId="0" borderId="0" xfId="1" applyNumberFormat="1" applyFont="1" applyFill="1"/>
    <xf numFmtId="209" fontId="0" fillId="0" borderId="0" xfId="1" applyNumberFormat="1" applyFont="1" applyFill="1" applyAlignment="1">
      <alignment horizontal="right"/>
    </xf>
    <xf numFmtId="49" fontId="0" fillId="0" borderId="0" xfId="1" applyNumberFormat="1" applyFont="1" applyFill="1" applyAlignment="1">
      <alignment horizontal="center"/>
    </xf>
    <xf numFmtId="49" fontId="5" fillId="0" borderId="0" xfId="1" applyNumberFormat="1" applyFont="1" applyFill="1" applyAlignment="1">
      <alignment horizontal="center"/>
    </xf>
    <xf numFmtId="49" fontId="4" fillId="0" borderId="0" xfId="1" applyNumberFormat="1" applyFont="1" applyFill="1" applyBorder="1" applyAlignment="1">
      <alignment horizontal="center"/>
    </xf>
    <xf numFmtId="209" fontId="5" fillId="0" borderId="0" xfId="1" applyNumberFormat="1" applyFont="1" applyFill="1" applyAlignment="1">
      <alignment horizontal="center"/>
    </xf>
    <xf numFmtId="209" fontId="0" fillId="0" borderId="0" xfId="1" applyNumberFormat="1" applyFont="1" applyFill="1" applyAlignment="1">
      <alignment horizontal="center"/>
    </xf>
  </cellXfs>
  <cellStyles count="3081">
    <cellStyle name="__ [0]___" xfId="5"/>
    <cellStyle name="__ [0]____" xfId="6"/>
    <cellStyle name="__ [0]______" xfId="7"/>
    <cellStyle name="__ [0]__________" xfId="8"/>
    <cellStyle name="__ [0]___________ClearSky_AEP_Min_04.04.02_Bank" xfId="9"/>
    <cellStyle name="__ [0]___________Clearsky_internal_050301" xfId="10"/>
    <cellStyle name="__ [0]___________Clearsky_internal_050301_1" xfId="11"/>
    <cellStyle name="__ [0]___________Clearsky_internal_070201" xfId="12"/>
    <cellStyle name="__ [0]___________Clearsky_internal_070201.xls Chart 2" xfId="13"/>
    <cellStyle name="__ [0]___________Clearsky_internal_070201_1" xfId="14"/>
    <cellStyle name="__ [0]___________Clearsky_internal_070201_Clearsky_internal_070201" xfId="15"/>
    <cellStyle name="__ [0]___________Clearsky_internal_070201_Clearsky_Outside_070201.xls Chart 2" xfId="16"/>
    <cellStyle name="__ [0]___________Clearsky_Outside_070201.xls Chart 2" xfId="17"/>
    <cellStyle name="__ [0]_______ClearSky_AEP_Min_04.04.02_Bank" xfId="18"/>
    <cellStyle name="__ [0]_______Clearsky_internal_050301" xfId="19"/>
    <cellStyle name="__ [0]_______Clearsky_internal_070201" xfId="20"/>
    <cellStyle name="__ [0]_______Clearsky_internal_070201.xls Chart 2" xfId="21"/>
    <cellStyle name="__ [0]_______Clearsky_Outside_070201.xls Chart 2" xfId="22"/>
    <cellStyle name="__ [0]_____ClearSky_AEP_Min_04.04.02_Bank" xfId="23"/>
    <cellStyle name="__ [0]_____Clearsky_internal_050301" xfId="24"/>
    <cellStyle name="__ [0]_____Clearsky_internal_050301_1" xfId="25"/>
    <cellStyle name="__ [0]_____Clearsky_internal_070201" xfId="26"/>
    <cellStyle name="__ [0]_____Clearsky_internal_070201.xls Chart 2" xfId="27"/>
    <cellStyle name="__ [0]_____Clearsky_internal_070201_1" xfId="28"/>
    <cellStyle name="__ [0]_____Clearsky_internal_070201_Clearsky_internal_070201" xfId="29"/>
    <cellStyle name="__ [0]_____Clearsky_internal_070201_Clearsky_Outside_070201.xls Chart 2" xfId="30"/>
    <cellStyle name="__ [0]_____Clearsky_Outside_070201.xls Chart 2" xfId="31"/>
    <cellStyle name="__ [0]____ClearSky_AEP_Min_04.04.02_Bank" xfId="32"/>
    <cellStyle name="__ [0]____Clearsky_internal_050301" xfId="33"/>
    <cellStyle name="__ [0]____Clearsky_internal_070201" xfId="34"/>
    <cellStyle name="__ [0]____Clearsky_internal_070201.xls Chart 2" xfId="35"/>
    <cellStyle name="__ [0]____Clearsky_Outside_070201.xls Chart 2" xfId="36"/>
    <cellStyle name="__ [0]_94___" xfId="37"/>
    <cellStyle name="__ [0]_94____ClearSky_AEP_Min_04.04.02_Bank" xfId="38"/>
    <cellStyle name="__ [0]_94____Clearsky_internal_050301" xfId="39"/>
    <cellStyle name="__ [0]_94____Clearsky_internal_070201" xfId="40"/>
    <cellStyle name="__ [0]_94____Clearsky_internal_070201.xls Chart 2" xfId="41"/>
    <cellStyle name="__ [0]_94____Clearsky_internal_070201_Clearsky_Outside_070201.xls Chart 2" xfId="42"/>
    <cellStyle name="__ [0]_94____Clearsky_Outside_070201.xls Chart 2" xfId="43"/>
    <cellStyle name="__ [0]_dimon" xfId="44"/>
    <cellStyle name="__ [0]_form" xfId="45"/>
    <cellStyle name="__ [0]_form_ClearSky_AEP_Min_04.04.02_Bank" xfId="46"/>
    <cellStyle name="__ [0]_form_Clearsky_internal_050301" xfId="47"/>
    <cellStyle name="__ [0]_form_Clearsky_internal_050301_1" xfId="48"/>
    <cellStyle name="__ [0]_form_Clearsky_internal_070201" xfId="49"/>
    <cellStyle name="__ [0]_form_Clearsky_internal_070201.xls Chart 2" xfId="50"/>
    <cellStyle name="__ [0]_form_Clearsky_internal_070201_Clearsky_Outside_070201.xls Chart 2" xfId="51"/>
    <cellStyle name="__ [0]_form_Clearsky_Outside_070201.xls Chart 2" xfId="52"/>
    <cellStyle name="__ [0]_laroux" xfId="53"/>
    <cellStyle name="__ [0]_laroux_1" xfId="54"/>
    <cellStyle name="__ [0]_laroux_1_ClearSky_AEP_Min_04.04.02_Bank" xfId="55"/>
    <cellStyle name="__ [0]_laroux_1_Clearsky_internal_050301" xfId="56"/>
    <cellStyle name="__ [0]_laroux_1_Clearsky_internal_050301_1" xfId="57"/>
    <cellStyle name="__ [0]_laroux_1_Clearsky_internal_070201" xfId="58"/>
    <cellStyle name="__ [0]_laroux_1_Clearsky_internal_070201.xls Chart 2" xfId="59"/>
    <cellStyle name="__ [0]_laroux_1_Clearsky_internal_070201_1" xfId="60"/>
    <cellStyle name="__ [0]_laroux_1_Clearsky_Outside_070201.xls Chart 2" xfId="61"/>
    <cellStyle name="__ [0]_laroux_2" xfId="62"/>
    <cellStyle name="__ [0]_laroux_ClearSky_AEP_Min_04.04.02_Bank" xfId="63"/>
    <cellStyle name="__ [0]_laroux_Clearsky_internal_050301" xfId="64"/>
    <cellStyle name="__ [0]_laroux_Clearsky_internal_070201" xfId="65"/>
    <cellStyle name="__ [0]_laroux_Clearsky_internal_070201.xls Chart 2" xfId="66"/>
    <cellStyle name="__ [0]_laroux_Clearsky_internal_070201_1" xfId="67"/>
    <cellStyle name="__ [0]_laroux_Clearsky_internal_070201_Clearsky_Outside_070201.xls Chart 2" xfId="68"/>
    <cellStyle name="__ [0]_laroux_Clearsky_Outside_070201.xls Chart 2" xfId="69"/>
    <cellStyle name="__ [0]_PERSONAL" xfId="70"/>
    <cellStyle name="__ [0]_PERSONAL_1" xfId="71"/>
    <cellStyle name="__ [0]_PERSONAL_1_ClearSky_AEP_Min_04.04.02_Bank" xfId="72"/>
    <cellStyle name="__ [0]_PERSONAL_1_Clearsky_internal_050301" xfId="73"/>
    <cellStyle name="__ [0]_PERSONAL_1_Clearsky_internal_070201" xfId="74"/>
    <cellStyle name="__ [0]_PERSONAL_1_Clearsky_internal_070201.xls Chart 2" xfId="75"/>
    <cellStyle name="__ [0]_PERSONAL_1_Clearsky_internal_070201_1" xfId="76"/>
    <cellStyle name="__ [0]_PERSONAL_1_Clearsky_internal_070201_Clearsky_internal_070201" xfId="77"/>
    <cellStyle name="__ [0]_PERSONAL_1_Clearsky_internal_070201_Clearsky_Outside_070201.xls Chart 2" xfId="78"/>
    <cellStyle name="__ [0]_PERSONAL_1_Clearsky_Outside_070201.xls Chart 2" xfId="79"/>
    <cellStyle name="__ [0]_PERSONAL_2" xfId="80"/>
    <cellStyle name="__ [0]_PERSONAL_2_ClearSky_AEP_Min_04.04.02_Bank" xfId="81"/>
    <cellStyle name="__ [0]_PERSONAL_2_Clearsky_internal_050301" xfId="82"/>
    <cellStyle name="__ [0]_PERSONAL_2_Clearsky_internal_070201" xfId="83"/>
    <cellStyle name="__ [0]_PERSONAL_2_Clearsky_internal_070201.xls Chart 2" xfId="84"/>
    <cellStyle name="__ [0]_PERSONAL_2_Clearsky_internal_070201_1" xfId="85"/>
    <cellStyle name="__ [0]_PERSONAL_2_Clearsky_internal_070201_Clearsky_internal_070201" xfId="86"/>
    <cellStyle name="__ [0]_PERSONAL_2_Clearsky_internal_070201_Clearsky_Outside_070201.xls Chart 2" xfId="87"/>
    <cellStyle name="__ [0]_PERSONAL_2_Clearsky_Outside_070201.xls Chart 2" xfId="88"/>
    <cellStyle name="__ [0]_PERSONAL_3" xfId="89"/>
    <cellStyle name="__ [0]_PERSONAL_ClearSky_AEP_Min_04.04.02_Bank" xfId="90"/>
    <cellStyle name="__ [0]_PERSONAL_Clearsky_internal_050301" xfId="91"/>
    <cellStyle name="__ [0]_PERSONAL_Clearsky_internal_070201" xfId="92"/>
    <cellStyle name="__ [0]_PERSONAL_Clearsky_internal_070201.xls Chart 2" xfId="93"/>
    <cellStyle name="__ [0]_PERSONAL_Clearsky_internal_070201_1" xfId="94"/>
    <cellStyle name="__ [0]_PERSONAL_Clearsky_internal_070201_Clearsky_Outside_070201.xls Chart 2" xfId="95"/>
    <cellStyle name="__ [0]_PERSONAL_Clearsky_Outside_070201.xls Chart 2" xfId="96"/>
    <cellStyle name="__ [0]_Sheet2" xfId="97"/>
    <cellStyle name="____.____" xfId="98"/>
    <cellStyle name="_____" xfId="99"/>
    <cellStyle name="______" xfId="100"/>
    <cellStyle name="_______" xfId="101"/>
    <cellStyle name="________" xfId="102"/>
    <cellStyle name="__________" xfId="103"/>
    <cellStyle name="____________" xfId="104"/>
    <cellStyle name="_____________ClearSky_AEP_Min_04.04.02_Bank" xfId="105"/>
    <cellStyle name="_____________ClearSky_AEP_Min_04.04.02_Bank_1" xfId="106"/>
    <cellStyle name="_____________Clearsky_internal_050301" xfId="107"/>
    <cellStyle name="_____________Clearsky_internal_050301_1" xfId="108"/>
    <cellStyle name="_____________Clearsky_internal_050301_2" xfId="109"/>
    <cellStyle name="_____________Clearsky_internal_070201" xfId="110"/>
    <cellStyle name="_____________Clearsky_internal_070201.xls Chart 2" xfId="111"/>
    <cellStyle name="_____________Clearsky_internal_070201.xls Chart 2_1" xfId="112"/>
    <cellStyle name="_____________Clearsky_internal_070201_1" xfId="113"/>
    <cellStyle name="_____________Clearsky_internal_070201_2" xfId="114"/>
    <cellStyle name="_____________Clearsky_Outside_070201.xls Chart 2" xfId="115"/>
    <cellStyle name="_____________Clearsky_Outside_070201.xls Chart 2_1" xfId="116"/>
    <cellStyle name="___________ClearSky_AEP_Min_04.04.02_Bank" xfId="117"/>
    <cellStyle name="___________Clearsky_internal_050301" xfId="118"/>
    <cellStyle name="___________Clearsky_internal_050301_1" xfId="119"/>
    <cellStyle name="___________Clearsky_internal_070201" xfId="120"/>
    <cellStyle name="___________Clearsky_internal_070201.xls Chart 2" xfId="121"/>
    <cellStyle name="___________Clearsky_internal_070201_1" xfId="122"/>
    <cellStyle name="___________Clearsky_Outside_070201.xls Chart 2" xfId="123"/>
    <cellStyle name="_________1" xfId="124"/>
    <cellStyle name="_________2" xfId="125"/>
    <cellStyle name="_________ClearSky_AEP_Min_04.04.02_Bank" xfId="126"/>
    <cellStyle name="_________ClearSky_AEP_Min_04.04.02_Bank_1" xfId="127"/>
    <cellStyle name="_________Clearsky_internal_050301" xfId="128"/>
    <cellStyle name="_________Clearsky_internal_050301_1" xfId="129"/>
    <cellStyle name="_________Clearsky_internal_050301_2" xfId="130"/>
    <cellStyle name="_________Clearsky_internal_070201" xfId="131"/>
    <cellStyle name="_________Clearsky_internal_070201.xls Chart 2" xfId="132"/>
    <cellStyle name="_________Clearsky_internal_070201.xls Chart 2_1" xfId="133"/>
    <cellStyle name="_________Clearsky_internal_070201_1" xfId="134"/>
    <cellStyle name="_________Clearsky_internal_070201_2" xfId="135"/>
    <cellStyle name="_________Clearsky_Outside_070201.xls Chart 2" xfId="136"/>
    <cellStyle name="_________Clearsky_Outside_070201.xls Chart 2_1" xfId="137"/>
    <cellStyle name="________1" xfId="138"/>
    <cellStyle name="_______ClearSky_AEP_Min_04.04.02_Bank" xfId="139"/>
    <cellStyle name="_______ClearSky_AEP_Min_04.04.02_Bank_1" xfId="140"/>
    <cellStyle name="_______Clearsky_internal_050301" xfId="141"/>
    <cellStyle name="_______Clearsky_internal_050301_1" xfId="142"/>
    <cellStyle name="_______Clearsky_internal_070201" xfId="143"/>
    <cellStyle name="_______Clearsky_internal_070201.xls Chart 2" xfId="144"/>
    <cellStyle name="_______Clearsky_internal_070201.xls Chart 2_1" xfId="145"/>
    <cellStyle name="_______Clearsky_internal_070201_1" xfId="146"/>
    <cellStyle name="_______Clearsky_Outside_070201.xls Chart 2" xfId="147"/>
    <cellStyle name="_______Clearsky_Outside_070201.xls Chart 2_1" xfId="148"/>
    <cellStyle name="______1" xfId="149"/>
    <cellStyle name="______ClearSky_AEP_Min_04.04.02_Bank" xfId="150"/>
    <cellStyle name="______ClearSky_AEP_Min_04.04.02_Bank_1" xfId="151"/>
    <cellStyle name="______ClearSky_AEP_Min_04.04.02_Bank_2" xfId="152"/>
    <cellStyle name="______Clearsky_internal_050301" xfId="153"/>
    <cellStyle name="______Clearsky_internal_050301_1" xfId="154"/>
    <cellStyle name="______Clearsky_internal_050301_2" xfId="155"/>
    <cellStyle name="______Clearsky_internal_050301_3" xfId="156"/>
    <cellStyle name="______Clearsky_internal_070201" xfId="157"/>
    <cellStyle name="______Clearsky_internal_070201.xls Chart 2" xfId="158"/>
    <cellStyle name="______Clearsky_internal_070201.xls Chart 2_1" xfId="159"/>
    <cellStyle name="______Clearsky_internal_070201.xls Chart 2_2" xfId="160"/>
    <cellStyle name="______Clearsky_internal_070201_1" xfId="161"/>
    <cellStyle name="______Clearsky_internal_070201_2" xfId="162"/>
    <cellStyle name="______Clearsky_internal_070201_2_Clearsky_Outside_070201.xls Chart 2" xfId="163"/>
    <cellStyle name="______Clearsky_internal_070201_3" xfId="164"/>
    <cellStyle name="______Clearsky_internal_070201_Clearsky_internal_070201" xfId="165"/>
    <cellStyle name="______Clearsky_internal_070201_Clearsky_Outside_070201.xls Chart 2" xfId="166"/>
    <cellStyle name="______Clearsky_Outside_070201.xls Chart 2" xfId="167"/>
    <cellStyle name="______Clearsky_Outside_070201.xls Chart 2_1" xfId="168"/>
    <cellStyle name="______Clearsky_Outside_070201.xls Chart 2_2" xfId="169"/>
    <cellStyle name="___94___" xfId="170"/>
    <cellStyle name="___94____ClearSky_AEP_Min_04.04.02_Bank" xfId="171"/>
    <cellStyle name="___94____Clearsky_internal_050301" xfId="172"/>
    <cellStyle name="___94____Clearsky_internal_050301_1" xfId="173"/>
    <cellStyle name="___94____Clearsky_internal_070201" xfId="174"/>
    <cellStyle name="___94____Clearsky_internal_070201.xls Chart 2" xfId="175"/>
    <cellStyle name="___94____Clearsky_internal_070201_1" xfId="176"/>
    <cellStyle name="___94____Clearsky_internal_070201_Clearsky_Outside_070201.xls Chart 2" xfId="177"/>
    <cellStyle name="___94____Clearsky_Outside_070201.xls Chart 2" xfId="178"/>
    <cellStyle name="___97___" xfId="179"/>
    <cellStyle name="___970120" xfId="180"/>
    <cellStyle name="___BEBU_GI" xfId="181"/>
    <cellStyle name="___dimon" xfId="182"/>
    <cellStyle name="___dimon_ClearSky_AEP_Min_04.04.02_Bank" xfId="183"/>
    <cellStyle name="___dimon_Clearsky_internal_050301" xfId="184"/>
    <cellStyle name="___dimon_Clearsky_internal_070201" xfId="185"/>
    <cellStyle name="___dimon_Clearsky_internal_070201.xls Chart 2" xfId="186"/>
    <cellStyle name="___dimon_Clearsky_internal_070201_1" xfId="187"/>
    <cellStyle name="___dimon_Clearsky_Outside_070201.xls Chart 2" xfId="188"/>
    <cellStyle name="___form" xfId="189"/>
    <cellStyle name="___form_ClearSky_AEP_Min_04.04.02_Bank" xfId="190"/>
    <cellStyle name="___form_ClearSky_AEP_Min_04.04.02_Bank_1" xfId="191"/>
    <cellStyle name="___form_Clearsky_internal_050301" xfId="192"/>
    <cellStyle name="___form_Clearsky_internal_050301_1" xfId="193"/>
    <cellStyle name="___form_Clearsky_internal_070201" xfId="194"/>
    <cellStyle name="___form_Clearsky_internal_070201.xls Chart 2" xfId="195"/>
    <cellStyle name="___form_Clearsky_internal_070201.xls Chart 2_1" xfId="196"/>
    <cellStyle name="___form_Clearsky_internal_070201_1" xfId="197"/>
    <cellStyle name="___form_Clearsky_internal_070201_2" xfId="198"/>
    <cellStyle name="___form_Clearsky_Outside_070201.xls Chart 2" xfId="199"/>
    <cellStyle name="___form_Clearsky_Outside_070201.xls Chart 2_1" xfId="200"/>
    <cellStyle name="___ga_PB" xfId="201"/>
    <cellStyle name="___laroux" xfId="202"/>
    <cellStyle name="___laroux_1" xfId="203"/>
    <cellStyle name="___laroux_1_ClearSky_AEP_Min_04.04.02_Bank" xfId="204"/>
    <cellStyle name="___laroux_1_ClearSky_AEP_Min_04.04.02_Bank_1" xfId="205"/>
    <cellStyle name="___laroux_1_Clearsky_internal_050301" xfId="206"/>
    <cellStyle name="___laroux_1_Clearsky_internal_050301_1" xfId="207"/>
    <cellStyle name="___laroux_1_Clearsky_internal_050301_2" xfId="208"/>
    <cellStyle name="___laroux_1_Clearsky_internal_070201" xfId="209"/>
    <cellStyle name="___laroux_1_Clearsky_internal_070201.xls Chart 2" xfId="210"/>
    <cellStyle name="___laroux_1_Clearsky_internal_070201.xls Chart 2_1" xfId="211"/>
    <cellStyle name="___laroux_1_Clearsky_internal_070201_1" xfId="212"/>
    <cellStyle name="___laroux_1_Clearsky_internal_070201_2" xfId="213"/>
    <cellStyle name="___laroux_1_Clearsky_Outside_070201.xls Chart 2" xfId="214"/>
    <cellStyle name="___laroux_1_Clearsky_Outside_070201.xls Chart 2_1" xfId="215"/>
    <cellStyle name="___laroux_2" xfId="216"/>
    <cellStyle name="___laroux_2_ClearSky_AEP_Min_04.04.02_Bank" xfId="217"/>
    <cellStyle name="___laroux_2_Clearsky_internal_050301" xfId="218"/>
    <cellStyle name="___laroux_2_Clearsky_internal_050301_1" xfId="219"/>
    <cellStyle name="___laroux_2_Clearsky_internal_070201" xfId="220"/>
    <cellStyle name="___laroux_2_Clearsky_internal_070201.xls Chart 2" xfId="221"/>
    <cellStyle name="___laroux_2_Clearsky_internal_070201.xls Chart 2_1" xfId="222"/>
    <cellStyle name="___laroux_2_Clearsky_internal_070201_1" xfId="223"/>
    <cellStyle name="___laroux_2_Clearsky_Outside_070201.xls Chart 2" xfId="224"/>
    <cellStyle name="___laroux_2_Clearsky_Outside_070201.xls Chart 2_1" xfId="225"/>
    <cellStyle name="___laroux_3" xfId="226"/>
    <cellStyle name="___laroux_4" xfId="227"/>
    <cellStyle name="___laroux_5" xfId="228"/>
    <cellStyle name="___laroux_6" xfId="229"/>
    <cellStyle name="___laroux_7" xfId="230"/>
    <cellStyle name="___laroux_8" xfId="231"/>
    <cellStyle name="___laroux_ClearSky_AEP_Min_04.04.02_Bank" xfId="232"/>
    <cellStyle name="___laroux_ClearSky_AEP_Min_04.04.02_Bank_1" xfId="233"/>
    <cellStyle name="___laroux_Clearsky_internal_050301" xfId="234"/>
    <cellStyle name="___laroux_Clearsky_internal_050301_1" xfId="235"/>
    <cellStyle name="___laroux_Clearsky_internal_070201" xfId="236"/>
    <cellStyle name="___laroux_Clearsky_internal_070201.xls Chart 2" xfId="237"/>
    <cellStyle name="___laroux_Clearsky_internal_070201.xls Chart 2_1" xfId="238"/>
    <cellStyle name="___laroux_Clearsky_internal_070201.xls Chart 2_2" xfId="239"/>
    <cellStyle name="___laroux_Clearsky_internal_070201_1" xfId="240"/>
    <cellStyle name="___laroux_Clearsky_internal_070201_2" xfId="241"/>
    <cellStyle name="___laroux_Clearsky_Outside_070201.xls Chart 2" xfId="242"/>
    <cellStyle name="___laroux_Clearsky_Outside_070201.xls Chart 2_1" xfId="243"/>
    <cellStyle name="___PERSONAL" xfId="244"/>
    <cellStyle name="___PERSONAL_1" xfId="245"/>
    <cellStyle name="___PERSONAL_1_ClearSky_AEP_Min_04.04.02_Bank" xfId="246"/>
    <cellStyle name="___PERSONAL_1_ClearSky_AEP_Min_04.04.02_Bank_1" xfId="247"/>
    <cellStyle name="___PERSONAL_1_Clearsky_internal_050301" xfId="248"/>
    <cellStyle name="___PERSONAL_1_Clearsky_internal_050301_1" xfId="249"/>
    <cellStyle name="___PERSONAL_1_Clearsky_internal_070201" xfId="250"/>
    <cellStyle name="___PERSONAL_1_Clearsky_internal_070201.xls Chart 2" xfId="251"/>
    <cellStyle name="___PERSONAL_1_Clearsky_internal_070201.xls Chart 2_1" xfId="252"/>
    <cellStyle name="___PERSONAL_1_Clearsky_internal_070201_1" xfId="253"/>
    <cellStyle name="___PERSONAL_1_Clearsky_internal_070201_1_Clearsky_Outside_070201.xls Chart 2" xfId="254"/>
    <cellStyle name="___PERSONAL_1_Clearsky_internal_070201_2" xfId="255"/>
    <cellStyle name="___PERSONAL_1_Clearsky_internal_070201_Clearsky_Outside_070201.xls Chart 2" xfId="256"/>
    <cellStyle name="___PERSONAL_1_Clearsky_Outside_070201.xls Chart 2" xfId="257"/>
    <cellStyle name="___PERSONAL_1_Clearsky_Outside_070201.xls Chart 2_1" xfId="258"/>
    <cellStyle name="___PERSONAL_2" xfId="259"/>
    <cellStyle name="___PERSONAL_2_ClearSky_AEP_Min_04.04.02_Bank" xfId="260"/>
    <cellStyle name="___PERSONAL_2_ClearSky_AEP_Min_04.04.02_Bank_1" xfId="261"/>
    <cellStyle name="___PERSONAL_2_Clearsky_internal_050301" xfId="262"/>
    <cellStyle name="___PERSONAL_2_Clearsky_internal_050301_1" xfId="263"/>
    <cellStyle name="___PERSONAL_2_Clearsky_internal_070201" xfId="264"/>
    <cellStyle name="___PERSONAL_2_Clearsky_internal_070201.xls Chart 2" xfId="265"/>
    <cellStyle name="___PERSONAL_2_Clearsky_internal_070201.xls Chart 2_1" xfId="266"/>
    <cellStyle name="___PERSONAL_2_Clearsky_internal_070201_1" xfId="267"/>
    <cellStyle name="___PERSONAL_2_Clearsky_internal_070201_1_Clearsky_internal_070201" xfId="268"/>
    <cellStyle name="___PERSONAL_2_Clearsky_internal_070201_1_Clearsky_Outside_070201.xls Chart 2" xfId="269"/>
    <cellStyle name="___PERSONAL_2_Clearsky_internal_070201_2" xfId="270"/>
    <cellStyle name="___PERSONAL_2_Clearsky_internal_070201_Clearsky_Outside_070201.xls Chart 2" xfId="271"/>
    <cellStyle name="___PERSONAL_2_Clearsky_Outside_070201.xls Chart 2" xfId="272"/>
    <cellStyle name="___PERSONAL_2_Clearsky_Outside_070201.xls Chart 2_1" xfId="273"/>
    <cellStyle name="___PERSONAL_2_Clearsky_Outside_070201.xls Chart 2_2" xfId="274"/>
    <cellStyle name="___PERSONAL_3" xfId="275"/>
    <cellStyle name="___PERSONAL_3_ClearSky_AEP_Min_04.04.02_Bank" xfId="276"/>
    <cellStyle name="___PERSONAL_3_Clearsky_internal_050301" xfId="277"/>
    <cellStyle name="___PERSONAL_3_Clearsky_internal_070201" xfId="278"/>
    <cellStyle name="___PERSONAL_3_Clearsky_internal_070201.xls Chart 2" xfId="279"/>
    <cellStyle name="___PERSONAL_3_Clearsky_internal_070201_1" xfId="280"/>
    <cellStyle name="___PERSONAL_3_Clearsky_internal_070201_Clearsky_Outside_070201.xls Chart 2" xfId="281"/>
    <cellStyle name="___PERSONAL_3_Clearsky_Outside_070201.xls Chart 2" xfId="282"/>
    <cellStyle name="___PERSONAL_4" xfId="283"/>
    <cellStyle name="___PERSONAL_ClearSky_AEP_Min_04.04.02_Bank" xfId="284"/>
    <cellStyle name="___PERSONAL_ClearSky_AEP_Min_04.04.02_Bank_1" xfId="285"/>
    <cellStyle name="___PERSONAL_Clearsky_internal_050301" xfId="286"/>
    <cellStyle name="___PERSONAL_Clearsky_internal_050301_1" xfId="287"/>
    <cellStyle name="___PERSONAL_Clearsky_internal_070201" xfId="288"/>
    <cellStyle name="___PERSONAL_Clearsky_internal_070201.xls Chart 2" xfId="289"/>
    <cellStyle name="___PERSONAL_Clearsky_internal_070201.xls Chart 2_1" xfId="290"/>
    <cellStyle name="___PERSONAL_Clearsky_internal_070201_1" xfId="291"/>
    <cellStyle name="___PERSONAL_Clearsky_internal_070201_1_Clearsky_internal_070201" xfId="292"/>
    <cellStyle name="___PERSONAL_Clearsky_internal_070201_1_Clearsky_Outside_070201.xls Chart 2" xfId="293"/>
    <cellStyle name="___PERSONAL_Clearsky_internal_070201_2" xfId="294"/>
    <cellStyle name="___PERSONAL_Clearsky_internal_070201_Clearsky_Outside_070201.xls Chart 2" xfId="295"/>
    <cellStyle name="___PERSONAL_Clearsky_Outside_070201.xls Chart 2" xfId="296"/>
    <cellStyle name="___PERSONAL_Clearsky_Outside_070201.xls Chart 2_1" xfId="297"/>
    <cellStyle name="___Query11" xfId="298"/>
    <cellStyle name="___Sheet1" xfId="299"/>
    <cellStyle name="___Sheet1 (2)" xfId="300"/>
    <cellStyle name="___Sheet2" xfId="301"/>
    <cellStyle name="___Sheet2_ClearSky_AEP_Min_04.04.02_Bank" xfId="302"/>
    <cellStyle name="___Sheet2_Clearsky_internal_050301" xfId="303"/>
    <cellStyle name="___Sheet2_Clearsky_internal_070201" xfId="304"/>
    <cellStyle name="___Sheet2_Clearsky_internal_070201.xls Chart 2" xfId="305"/>
    <cellStyle name="___Sheet2_Clearsky_internal_070201_1" xfId="306"/>
    <cellStyle name="___Sheet2_Clearsky_internal_070201_Clearsky_Outside_070201.xls Chart 2" xfId="307"/>
    <cellStyle name="___Sheet2_Clearsky_Outside_070201.xls Chart 2" xfId="308"/>
    <cellStyle name="_020122 TIM MITCHELL" xfId="309"/>
    <cellStyle name="_APS Financial Model v1.0" xfId="310"/>
    <cellStyle name="_Cumberland Coal Financial Model v2.1" xfId="311"/>
    <cellStyle name="_enXco NSP IV (mdf) v3.7" xfId="312"/>
    <cellStyle name="_Orange-Mulberry Res. 061201a" xfId="313"/>
    <cellStyle name="_Project List 021810 for TIS V2" xfId="314"/>
    <cellStyle name="_PSEG asset valuation 1.1" xfId="315"/>
    <cellStyle name="_PSEG Swap v3.5 PSEG Assets" xfId="316"/>
    <cellStyle name="_River Operations 09-18-06 v2" xfId="317"/>
    <cellStyle name="_SA Financial Model v1.0" xfId="318"/>
    <cellStyle name="=C:\WINNT40\SYSTEM32\COMMAND.COM" xfId="319"/>
    <cellStyle name="=C:\WINNT40\SYSTEM32\COMMAND.COM 10" xfId="320"/>
    <cellStyle name="=C:\WINNT40\SYSTEM32\COMMAND.COM 10 2" xfId="321"/>
    <cellStyle name="=C:\WINNT40\SYSTEM32\COMMAND.COM 2" xfId="322"/>
    <cellStyle name="=C:\WINNT40\SYSTEM32\COMMAND.COM 3" xfId="323"/>
    <cellStyle name="=C:\WINNT40\SYSTEM32\COMMAND.COM 4" xfId="324"/>
    <cellStyle name="=C:\WINNT40\SYSTEM32\COMMAND.COM 5" xfId="325"/>
    <cellStyle name="=C:\WINNT40\SYSTEM32\COMMAND.COM 6" xfId="326"/>
    <cellStyle name="=C:\WINNT40\SYSTEM32\COMMAND.COM 6 2" xfId="327"/>
    <cellStyle name="=C:\WINNT40\SYSTEM32\COMMAND.COM 7" xfId="328"/>
    <cellStyle name="=C:\WINNT40\SYSTEM32\COMMAND.COM 7 2" xfId="329"/>
    <cellStyle name="=C:\WINNT40\SYSTEM32\COMMAND.COM 8" xfId="330"/>
    <cellStyle name="=C:\WINNT40\SYSTEM32\COMMAND.COM 8 2" xfId="331"/>
    <cellStyle name="=C:\WINNT40\SYSTEM32\COMMAND.COM 9" xfId="332"/>
    <cellStyle name="=C:\WINNT40\SYSTEM32\COMMAND.COM 9 2" xfId="333"/>
    <cellStyle name="=C:\WINNT40\SYSTEM32\COMMAND.COM_2D - MAY 24 2010 Ten Year ATRR Forecast for Stakeholders - Updated to SL Rev 12 for PowerPoint" xfId="334"/>
    <cellStyle name="20% - Accent1 10" xfId="335"/>
    <cellStyle name="20% - Accent1 11" xfId="336"/>
    <cellStyle name="20% - Accent1 12" xfId="337"/>
    <cellStyle name="20% - Accent1 13" xfId="338"/>
    <cellStyle name="20% - Accent1 2" xfId="339"/>
    <cellStyle name="20% - Accent1 2 2" xfId="340"/>
    <cellStyle name="20% - Accent1 2 2 2" xfId="341"/>
    <cellStyle name="20% - Accent1 2 2 3" xfId="342"/>
    <cellStyle name="20% - Accent1 2 3" xfId="343"/>
    <cellStyle name="20% - Accent1 2 4" xfId="344"/>
    <cellStyle name="20% - Accent1 3" xfId="345"/>
    <cellStyle name="20% - Accent1 3 2" xfId="346"/>
    <cellStyle name="20% - Accent1 3 3" xfId="347"/>
    <cellStyle name="20% - Accent1 4" xfId="348"/>
    <cellStyle name="20% - Accent1 4 2" xfId="349"/>
    <cellStyle name="20% - Accent1 5" xfId="350"/>
    <cellStyle name="20% - Accent1 5 2" xfId="351"/>
    <cellStyle name="20% - Accent1 6" xfId="352"/>
    <cellStyle name="20% - Accent1 6 2" xfId="353"/>
    <cellStyle name="20% - Accent1 7" xfId="354"/>
    <cellStyle name="20% - Accent1 7 2" xfId="355"/>
    <cellStyle name="20% - Accent1 8" xfId="356"/>
    <cellStyle name="20% - Accent1 8 2" xfId="357"/>
    <cellStyle name="20% - Accent1 9" xfId="358"/>
    <cellStyle name="20% - Accent2 10" xfId="359"/>
    <cellStyle name="20% - Accent2 11" xfId="360"/>
    <cellStyle name="20% - Accent2 12" xfId="361"/>
    <cellStyle name="20% - Accent2 13" xfId="362"/>
    <cellStyle name="20% - Accent2 2" xfId="363"/>
    <cellStyle name="20% - Accent2 2 2" xfId="364"/>
    <cellStyle name="20% - Accent2 2 2 2" xfId="365"/>
    <cellStyle name="20% - Accent2 2 3" xfId="366"/>
    <cellStyle name="20% - Accent2 3" xfId="367"/>
    <cellStyle name="20% - Accent2 3 2" xfId="368"/>
    <cellStyle name="20% - Accent2 3 3" xfId="369"/>
    <cellStyle name="20% - Accent2 4" xfId="370"/>
    <cellStyle name="20% - Accent2 4 2" xfId="371"/>
    <cellStyle name="20% - Accent2 5" xfId="372"/>
    <cellStyle name="20% - Accent2 5 2" xfId="373"/>
    <cellStyle name="20% - Accent2 6" xfId="374"/>
    <cellStyle name="20% - Accent2 6 2" xfId="375"/>
    <cellStyle name="20% - Accent2 7" xfId="376"/>
    <cellStyle name="20% - Accent2 8" xfId="377"/>
    <cellStyle name="20% - Accent2 9" xfId="378"/>
    <cellStyle name="20% - Accent3 10" xfId="379"/>
    <cellStyle name="20% - Accent3 11" xfId="380"/>
    <cellStyle name="20% - Accent3 12" xfId="381"/>
    <cellStyle name="20% - Accent3 13" xfId="382"/>
    <cellStyle name="20% - Accent3 2" xfId="383"/>
    <cellStyle name="20% - Accent3 2 2" xfId="384"/>
    <cellStyle name="20% - Accent3 2 2 2" xfId="385"/>
    <cellStyle name="20% - Accent3 2 2 3" xfId="386"/>
    <cellStyle name="20% - Accent3 2 3" xfId="387"/>
    <cellStyle name="20% - Accent3 2 4" xfId="388"/>
    <cellStyle name="20% - Accent3 3" xfId="389"/>
    <cellStyle name="20% - Accent3 3 2" xfId="390"/>
    <cellStyle name="20% - Accent3 3 3" xfId="391"/>
    <cellStyle name="20% - Accent3 4" xfId="392"/>
    <cellStyle name="20% - Accent3 4 2" xfId="393"/>
    <cellStyle name="20% - Accent3 5" xfId="394"/>
    <cellStyle name="20% - Accent3 5 2" xfId="395"/>
    <cellStyle name="20% - Accent3 6" xfId="396"/>
    <cellStyle name="20% - Accent3 6 2" xfId="397"/>
    <cellStyle name="20% - Accent3 7" xfId="398"/>
    <cellStyle name="20% - Accent3 7 2" xfId="399"/>
    <cellStyle name="20% - Accent3 8" xfId="400"/>
    <cellStyle name="20% - Accent3 8 2" xfId="401"/>
    <cellStyle name="20% - Accent3 9" xfId="402"/>
    <cellStyle name="20% - Accent4 10" xfId="403"/>
    <cellStyle name="20% - Accent4 11" xfId="404"/>
    <cellStyle name="20% - Accent4 12" xfId="405"/>
    <cellStyle name="20% - Accent4 13" xfId="406"/>
    <cellStyle name="20% - Accent4 2" xfId="407"/>
    <cellStyle name="20% - Accent4 2 2" xfId="408"/>
    <cellStyle name="20% - Accent4 2 2 2" xfId="409"/>
    <cellStyle name="20% - Accent4 2 2 3" xfId="410"/>
    <cellStyle name="20% - Accent4 2 3" xfId="411"/>
    <cellStyle name="20% - Accent4 2 4" xfId="412"/>
    <cellStyle name="20% - Accent4 3" xfId="413"/>
    <cellStyle name="20% - Accent4 3 2" xfId="414"/>
    <cellStyle name="20% - Accent4 3 3" xfId="415"/>
    <cellStyle name="20% - Accent4 4" xfId="416"/>
    <cellStyle name="20% - Accent4 4 2" xfId="417"/>
    <cellStyle name="20% - Accent4 5" xfId="418"/>
    <cellStyle name="20% - Accent4 5 2" xfId="419"/>
    <cellStyle name="20% - Accent4 6" xfId="420"/>
    <cellStyle name="20% - Accent4 6 2" xfId="421"/>
    <cellStyle name="20% - Accent4 7" xfId="422"/>
    <cellStyle name="20% - Accent4 7 2" xfId="423"/>
    <cellStyle name="20% - Accent4 8" xfId="424"/>
    <cellStyle name="20% - Accent4 8 2" xfId="425"/>
    <cellStyle name="20% - Accent4 9" xfId="426"/>
    <cellStyle name="20% - Accent5 10" xfId="427"/>
    <cellStyle name="20% - Accent5 11" xfId="428"/>
    <cellStyle name="20% - Accent5 12" xfId="429"/>
    <cellStyle name="20% - Accent5 13" xfId="430"/>
    <cellStyle name="20% - Accent5 2" xfId="431"/>
    <cellStyle name="20% - Accent5 2 2" xfId="432"/>
    <cellStyle name="20% - Accent5 2 2 2" xfId="433"/>
    <cellStyle name="20% - Accent5 2 3" xfId="434"/>
    <cellStyle name="20% - Accent5 3" xfId="435"/>
    <cellStyle name="20% - Accent5 3 2" xfId="436"/>
    <cellStyle name="20% - Accent5 3 3" xfId="437"/>
    <cellStyle name="20% - Accent5 4" xfId="438"/>
    <cellStyle name="20% - Accent5 4 2" xfId="439"/>
    <cellStyle name="20% - Accent5 5" xfId="440"/>
    <cellStyle name="20% - Accent5 5 2" xfId="441"/>
    <cellStyle name="20% - Accent5 6" xfId="442"/>
    <cellStyle name="20% - Accent5 6 2" xfId="443"/>
    <cellStyle name="20% - Accent5 7" xfId="444"/>
    <cellStyle name="20% - Accent5 8" xfId="445"/>
    <cellStyle name="20% - Accent5 9" xfId="446"/>
    <cellStyle name="20% - Accent6 10" xfId="447"/>
    <cellStyle name="20% - Accent6 11" xfId="448"/>
    <cellStyle name="20% - Accent6 12" xfId="449"/>
    <cellStyle name="20% - Accent6 13" xfId="450"/>
    <cellStyle name="20% - Accent6 2" xfId="451"/>
    <cellStyle name="20% - Accent6 2 2" xfId="452"/>
    <cellStyle name="20% - Accent6 2 2 2" xfId="453"/>
    <cellStyle name="20% - Accent6 2 3" xfId="454"/>
    <cellStyle name="20% - Accent6 3" xfId="455"/>
    <cellStyle name="20% - Accent6 3 2" xfId="456"/>
    <cellStyle name="20% - Accent6 3 3" xfId="457"/>
    <cellStyle name="20% - Accent6 4" xfId="458"/>
    <cellStyle name="20% - Accent6 4 2" xfId="459"/>
    <cellStyle name="20% - Accent6 5" xfId="460"/>
    <cellStyle name="20% - Accent6 5 2" xfId="461"/>
    <cellStyle name="20% - Accent6 6" xfId="462"/>
    <cellStyle name="20% - Accent6 6 2" xfId="463"/>
    <cellStyle name="20% - Accent6 7" xfId="464"/>
    <cellStyle name="20% - Accent6 8" xfId="465"/>
    <cellStyle name="20% - Accent6 9" xfId="466"/>
    <cellStyle name="40% - Accent1 10" xfId="467"/>
    <cellStyle name="40% - Accent1 11" xfId="468"/>
    <cellStyle name="40% - Accent1 12" xfId="469"/>
    <cellStyle name="40% - Accent1 13" xfId="470"/>
    <cellStyle name="40% - Accent1 2" xfId="471"/>
    <cellStyle name="40% - Accent1 2 2" xfId="472"/>
    <cellStyle name="40% - Accent1 2 2 2" xfId="473"/>
    <cellStyle name="40% - Accent1 2 2 3" xfId="474"/>
    <cellStyle name="40% - Accent1 2 3" xfId="475"/>
    <cellStyle name="40% - Accent1 2 4" xfId="476"/>
    <cellStyle name="40% - Accent1 3" xfId="477"/>
    <cellStyle name="40% - Accent1 3 2" xfId="478"/>
    <cellStyle name="40% - Accent1 3 3" xfId="479"/>
    <cellStyle name="40% - Accent1 4" xfId="480"/>
    <cellStyle name="40% - Accent1 4 2" xfId="481"/>
    <cellStyle name="40% - Accent1 5" xfId="482"/>
    <cellStyle name="40% - Accent1 5 2" xfId="483"/>
    <cellStyle name="40% - Accent1 6" xfId="484"/>
    <cellStyle name="40% - Accent1 6 2" xfId="485"/>
    <cellStyle name="40% - Accent1 7" xfId="486"/>
    <cellStyle name="40% - Accent1 7 2" xfId="487"/>
    <cellStyle name="40% - Accent1 8" xfId="488"/>
    <cellStyle name="40% - Accent1 8 2" xfId="489"/>
    <cellStyle name="40% - Accent1 9" xfId="490"/>
    <cellStyle name="40% - Accent2 10" xfId="491"/>
    <cellStyle name="40% - Accent2 11" xfId="492"/>
    <cellStyle name="40% - Accent2 12" xfId="493"/>
    <cellStyle name="40% - Accent2 13" xfId="494"/>
    <cellStyle name="40% - Accent2 2" xfId="495"/>
    <cellStyle name="40% - Accent2 2 2" xfId="496"/>
    <cellStyle name="40% - Accent2 2 2 2" xfId="497"/>
    <cellStyle name="40% - Accent2 2 3" xfId="498"/>
    <cellStyle name="40% - Accent2 3" xfId="499"/>
    <cellStyle name="40% - Accent2 3 2" xfId="500"/>
    <cellStyle name="40% - Accent2 3 3" xfId="501"/>
    <cellStyle name="40% - Accent2 4" xfId="502"/>
    <cellStyle name="40% - Accent2 4 2" xfId="503"/>
    <cellStyle name="40% - Accent2 5" xfId="504"/>
    <cellStyle name="40% - Accent2 5 2" xfId="505"/>
    <cellStyle name="40% - Accent2 6" xfId="506"/>
    <cellStyle name="40% - Accent2 6 2" xfId="507"/>
    <cellStyle name="40% - Accent2 7" xfId="508"/>
    <cellStyle name="40% - Accent2 8" xfId="509"/>
    <cellStyle name="40% - Accent2 9" xfId="510"/>
    <cellStyle name="40% - Accent3 10" xfId="511"/>
    <cellStyle name="40% - Accent3 11" xfId="512"/>
    <cellStyle name="40% - Accent3 12" xfId="513"/>
    <cellStyle name="40% - Accent3 13" xfId="514"/>
    <cellStyle name="40% - Accent3 2" xfId="515"/>
    <cellStyle name="40% - Accent3 2 2" xfId="516"/>
    <cellStyle name="40% - Accent3 2 2 2" xfId="517"/>
    <cellStyle name="40% - Accent3 2 2 3" xfId="518"/>
    <cellStyle name="40% - Accent3 2 3" xfId="519"/>
    <cellStyle name="40% - Accent3 2 4" xfId="520"/>
    <cellStyle name="40% - Accent3 3" xfId="521"/>
    <cellStyle name="40% - Accent3 3 2" xfId="522"/>
    <cellStyle name="40% - Accent3 3 3" xfId="523"/>
    <cellStyle name="40% - Accent3 4" xfId="524"/>
    <cellStyle name="40% - Accent3 4 2" xfId="525"/>
    <cellStyle name="40% - Accent3 5" xfId="526"/>
    <cellStyle name="40% - Accent3 5 2" xfId="527"/>
    <cellStyle name="40% - Accent3 6" xfId="528"/>
    <cellStyle name="40% - Accent3 6 2" xfId="529"/>
    <cellStyle name="40% - Accent3 7" xfId="530"/>
    <cellStyle name="40% - Accent3 7 2" xfId="531"/>
    <cellStyle name="40% - Accent3 8" xfId="532"/>
    <cellStyle name="40% - Accent3 8 2" xfId="533"/>
    <cellStyle name="40% - Accent3 9" xfId="534"/>
    <cellStyle name="40% - Accent4 10" xfId="535"/>
    <cellStyle name="40% - Accent4 11" xfId="536"/>
    <cellStyle name="40% - Accent4 12" xfId="537"/>
    <cellStyle name="40% - Accent4 13" xfId="538"/>
    <cellStyle name="40% - Accent4 2" xfId="539"/>
    <cellStyle name="40% - Accent4 2 2" xfId="540"/>
    <cellStyle name="40% - Accent4 2 2 2" xfId="541"/>
    <cellStyle name="40% - Accent4 2 2 3" xfId="542"/>
    <cellStyle name="40% - Accent4 2 3" xfId="543"/>
    <cellStyle name="40% - Accent4 2 4" xfId="544"/>
    <cellStyle name="40% - Accent4 3" xfId="545"/>
    <cellStyle name="40% - Accent4 3 2" xfId="546"/>
    <cellStyle name="40% - Accent4 3 3" xfId="547"/>
    <cellStyle name="40% - Accent4 4" xfId="548"/>
    <cellStyle name="40% - Accent4 4 2" xfId="549"/>
    <cellStyle name="40% - Accent4 5" xfId="550"/>
    <cellStyle name="40% - Accent4 5 2" xfId="551"/>
    <cellStyle name="40% - Accent4 6" xfId="552"/>
    <cellStyle name="40% - Accent4 6 2" xfId="553"/>
    <cellStyle name="40% - Accent4 7" xfId="554"/>
    <cellStyle name="40% - Accent4 7 2" xfId="555"/>
    <cellStyle name="40% - Accent4 8" xfId="556"/>
    <cellStyle name="40% - Accent4 8 2" xfId="557"/>
    <cellStyle name="40% - Accent4 9" xfId="558"/>
    <cellStyle name="40% - Accent5 10" xfId="559"/>
    <cellStyle name="40% - Accent5 11" xfId="560"/>
    <cellStyle name="40% - Accent5 12" xfId="561"/>
    <cellStyle name="40% - Accent5 13" xfId="562"/>
    <cellStyle name="40% - Accent5 2" xfId="563"/>
    <cellStyle name="40% - Accent5 2 2" xfId="564"/>
    <cellStyle name="40% - Accent5 2 2 2" xfId="565"/>
    <cellStyle name="40% - Accent5 2 3" xfId="566"/>
    <cellStyle name="40% - Accent5 3" xfId="567"/>
    <cellStyle name="40% - Accent5 3 2" xfId="568"/>
    <cellStyle name="40% - Accent5 3 3" xfId="569"/>
    <cellStyle name="40% - Accent5 4" xfId="570"/>
    <cellStyle name="40% - Accent5 4 2" xfId="571"/>
    <cellStyle name="40% - Accent5 5" xfId="572"/>
    <cellStyle name="40% - Accent5 5 2" xfId="573"/>
    <cellStyle name="40% - Accent5 6" xfId="574"/>
    <cellStyle name="40% - Accent5 6 2" xfId="575"/>
    <cellStyle name="40% - Accent5 7" xfId="576"/>
    <cellStyle name="40% - Accent5 8" xfId="577"/>
    <cellStyle name="40% - Accent5 9" xfId="578"/>
    <cellStyle name="40% - Accent6 10" xfId="579"/>
    <cellStyle name="40% - Accent6 11" xfId="580"/>
    <cellStyle name="40% - Accent6 12" xfId="581"/>
    <cellStyle name="40% - Accent6 13" xfId="582"/>
    <cellStyle name="40% - Accent6 2" xfId="583"/>
    <cellStyle name="40% - Accent6 2 2" xfId="584"/>
    <cellStyle name="40% - Accent6 2 2 2" xfId="585"/>
    <cellStyle name="40% - Accent6 2 2 3" xfId="586"/>
    <cellStyle name="40% - Accent6 2 3" xfId="587"/>
    <cellStyle name="40% - Accent6 2 4" xfId="588"/>
    <cellStyle name="40% - Accent6 3" xfId="589"/>
    <cellStyle name="40% - Accent6 3 2" xfId="590"/>
    <cellStyle name="40% - Accent6 3 3" xfId="591"/>
    <cellStyle name="40% - Accent6 4" xfId="592"/>
    <cellStyle name="40% - Accent6 4 2" xfId="593"/>
    <cellStyle name="40% - Accent6 5" xfId="594"/>
    <cellStyle name="40% - Accent6 5 2" xfId="595"/>
    <cellStyle name="40% - Accent6 6" xfId="596"/>
    <cellStyle name="40% - Accent6 6 2" xfId="597"/>
    <cellStyle name="40% - Accent6 7" xfId="598"/>
    <cellStyle name="40% - Accent6 7 2" xfId="599"/>
    <cellStyle name="40% - Accent6 8" xfId="600"/>
    <cellStyle name="40% - Accent6 8 2" xfId="601"/>
    <cellStyle name="40% - Accent6 9" xfId="602"/>
    <cellStyle name="60% - Accent1 10" xfId="603"/>
    <cellStyle name="60% - Accent1 11" xfId="604"/>
    <cellStyle name="60% - Accent1 12" xfId="605"/>
    <cellStyle name="60% - Accent1 13" xfId="606"/>
    <cellStyle name="60% - Accent1 2" xfId="607"/>
    <cellStyle name="60% - Accent1 2 2" xfId="608"/>
    <cellStyle name="60% - Accent1 2 2 2" xfId="609"/>
    <cellStyle name="60% - Accent1 3" xfId="610"/>
    <cellStyle name="60% - Accent1 3 2" xfId="611"/>
    <cellStyle name="60% - Accent1 3 3" xfId="612"/>
    <cellStyle name="60% - Accent1 4" xfId="613"/>
    <cellStyle name="60% - Accent1 4 2" xfId="614"/>
    <cellStyle name="60% - Accent1 5" xfId="615"/>
    <cellStyle name="60% - Accent1 5 2" xfId="616"/>
    <cellStyle name="60% - Accent1 6" xfId="617"/>
    <cellStyle name="60% - Accent1 6 2" xfId="618"/>
    <cellStyle name="60% - Accent1 7" xfId="619"/>
    <cellStyle name="60% - Accent1 7 2" xfId="620"/>
    <cellStyle name="60% - Accent1 8" xfId="621"/>
    <cellStyle name="60% - Accent1 8 2" xfId="622"/>
    <cellStyle name="60% - Accent1 9" xfId="623"/>
    <cellStyle name="60% - Accent2 10" xfId="624"/>
    <cellStyle name="60% - Accent2 11" xfId="625"/>
    <cellStyle name="60% - Accent2 12" xfId="626"/>
    <cellStyle name="60% - Accent2 13" xfId="627"/>
    <cellStyle name="60% - Accent2 2" xfId="628"/>
    <cellStyle name="60% - Accent2 2 2" xfId="629"/>
    <cellStyle name="60% - Accent2 3" xfId="630"/>
    <cellStyle name="60% - Accent2 3 2" xfId="631"/>
    <cellStyle name="60% - Accent2 3 3" xfId="632"/>
    <cellStyle name="60% - Accent2 4" xfId="633"/>
    <cellStyle name="60% - Accent2 4 2" xfId="634"/>
    <cellStyle name="60% - Accent2 5" xfId="635"/>
    <cellStyle name="60% - Accent2 5 2" xfId="636"/>
    <cellStyle name="60% - Accent2 6" xfId="637"/>
    <cellStyle name="60% - Accent2 6 2" xfId="638"/>
    <cellStyle name="60% - Accent2 7" xfId="639"/>
    <cellStyle name="60% - Accent2 8" xfId="640"/>
    <cellStyle name="60% - Accent2 9" xfId="641"/>
    <cellStyle name="60% - Accent3 10" xfId="642"/>
    <cellStyle name="60% - Accent3 11" xfId="643"/>
    <cellStyle name="60% - Accent3 12" xfId="644"/>
    <cellStyle name="60% - Accent3 13" xfId="645"/>
    <cellStyle name="60% - Accent3 2" xfId="646"/>
    <cellStyle name="60% - Accent3 2 2" xfId="647"/>
    <cellStyle name="60% - Accent3 2 2 2" xfId="648"/>
    <cellStyle name="60% - Accent3 3" xfId="649"/>
    <cellStyle name="60% - Accent3 3 2" xfId="650"/>
    <cellStyle name="60% - Accent3 3 3" xfId="651"/>
    <cellStyle name="60% - Accent3 4" xfId="652"/>
    <cellStyle name="60% - Accent3 4 2" xfId="653"/>
    <cellStyle name="60% - Accent3 5" xfId="654"/>
    <cellStyle name="60% - Accent3 5 2" xfId="655"/>
    <cellStyle name="60% - Accent3 6" xfId="656"/>
    <cellStyle name="60% - Accent3 6 2" xfId="657"/>
    <cellStyle name="60% - Accent3 7" xfId="658"/>
    <cellStyle name="60% - Accent3 7 2" xfId="659"/>
    <cellStyle name="60% - Accent3 8" xfId="660"/>
    <cellStyle name="60% - Accent3 8 2" xfId="661"/>
    <cellStyle name="60% - Accent3 9" xfId="662"/>
    <cellStyle name="60% - Accent4 10" xfId="663"/>
    <cellStyle name="60% - Accent4 11" xfId="664"/>
    <cellStyle name="60% - Accent4 12" xfId="665"/>
    <cellStyle name="60% - Accent4 13" xfId="666"/>
    <cellStyle name="60% - Accent4 2" xfId="667"/>
    <cellStyle name="60% - Accent4 2 2" xfId="668"/>
    <cellStyle name="60% - Accent4 2 2 2" xfId="669"/>
    <cellStyle name="60% - Accent4 3" xfId="670"/>
    <cellStyle name="60% - Accent4 3 2" xfId="671"/>
    <cellStyle name="60% - Accent4 3 3" xfId="672"/>
    <cellStyle name="60% - Accent4 4" xfId="673"/>
    <cellStyle name="60% - Accent4 4 2" xfId="674"/>
    <cellStyle name="60% - Accent4 5" xfId="675"/>
    <cellStyle name="60% - Accent4 5 2" xfId="676"/>
    <cellStyle name="60% - Accent4 6" xfId="677"/>
    <cellStyle name="60% - Accent4 6 2" xfId="678"/>
    <cellStyle name="60% - Accent4 7" xfId="679"/>
    <cellStyle name="60% - Accent4 7 2" xfId="680"/>
    <cellStyle name="60% - Accent4 8" xfId="681"/>
    <cellStyle name="60% - Accent4 8 2" xfId="682"/>
    <cellStyle name="60% - Accent4 9" xfId="683"/>
    <cellStyle name="60% - Accent5 10" xfId="684"/>
    <cellStyle name="60% - Accent5 11" xfId="685"/>
    <cellStyle name="60% - Accent5 12" xfId="686"/>
    <cellStyle name="60% - Accent5 13" xfId="687"/>
    <cellStyle name="60% - Accent5 2" xfId="688"/>
    <cellStyle name="60% - Accent5 2 2" xfId="689"/>
    <cellStyle name="60% - Accent5 3" xfId="690"/>
    <cellStyle name="60% - Accent5 3 2" xfId="691"/>
    <cellStyle name="60% - Accent5 3 3" xfId="692"/>
    <cellStyle name="60% - Accent5 4" xfId="693"/>
    <cellStyle name="60% - Accent5 4 2" xfId="694"/>
    <cellStyle name="60% - Accent5 5" xfId="695"/>
    <cellStyle name="60% - Accent5 5 2" xfId="696"/>
    <cellStyle name="60% - Accent5 6" xfId="697"/>
    <cellStyle name="60% - Accent5 6 2" xfId="698"/>
    <cellStyle name="60% - Accent5 7" xfId="699"/>
    <cellStyle name="60% - Accent5 8" xfId="700"/>
    <cellStyle name="60% - Accent5 9" xfId="701"/>
    <cellStyle name="60% - Accent6 10" xfId="702"/>
    <cellStyle name="60% - Accent6 11" xfId="703"/>
    <cellStyle name="60% - Accent6 12" xfId="704"/>
    <cellStyle name="60% - Accent6 13" xfId="705"/>
    <cellStyle name="60% - Accent6 2" xfId="706"/>
    <cellStyle name="60% - Accent6 2 2" xfId="707"/>
    <cellStyle name="60% - Accent6 2 2 2" xfId="708"/>
    <cellStyle name="60% - Accent6 3" xfId="709"/>
    <cellStyle name="60% - Accent6 3 2" xfId="710"/>
    <cellStyle name="60% - Accent6 3 3" xfId="711"/>
    <cellStyle name="60% - Accent6 4" xfId="712"/>
    <cellStyle name="60% - Accent6 4 2" xfId="713"/>
    <cellStyle name="60% - Accent6 5" xfId="714"/>
    <cellStyle name="60% - Accent6 5 2" xfId="715"/>
    <cellStyle name="60% - Accent6 6" xfId="716"/>
    <cellStyle name="60% - Accent6 6 2" xfId="717"/>
    <cellStyle name="60% - Accent6 7" xfId="718"/>
    <cellStyle name="60% - Accent6 7 2" xfId="719"/>
    <cellStyle name="60% - Accent6 8" xfId="720"/>
    <cellStyle name="60% - Accent6 8 2" xfId="721"/>
    <cellStyle name="60% - Accent6 9" xfId="722"/>
    <cellStyle name="Accent1 10" xfId="723"/>
    <cellStyle name="Accent1 11" xfId="724"/>
    <cellStyle name="Accent1 12" xfId="725"/>
    <cellStyle name="Accent1 13" xfId="726"/>
    <cellStyle name="Accent1 2" xfId="727"/>
    <cellStyle name="Accent1 2 2" xfId="728"/>
    <cellStyle name="Accent1 2 2 2" xfId="729"/>
    <cellStyle name="Accent1 3" xfId="730"/>
    <cellStyle name="Accent1 3 2" xfId="731"/>
    <cellStyle name="Accent1 3 3" xfId="732"/>
    <cellStyle name="Accent1 4" xfId="733"/>
    <cellStyle name="Accent1 4 2" xfId="734"/>
    <cellStyle name="Accent1 5" xfId="735"/>
    <cellStyle name="Accent1 5 2" xfId="736"/>
    <cellStyle name="Accent1 6" xfId="737"/>
    <cellStyle name="Accent1 6 2" xfId="738"/>
    <cellStyle name="Accent1 7" xfId="739"/>
    <cellStyle name="Accent1 7 2" xfId="740"/>
    <cellStyle name="Accent1 8" xfId="741"/>
    <cellStyle name="Accent1 8 2" xfId="742"/>
    <cellStyle name="Accent1 9" xfId="743"/>
    <cellStyle name="Accent2 10" xfId="744"/>
    <cellStyle name="Accent2 11" xfId="745"/>
    <cellStyle name="Accent2 12" xfId="746"/>
    <cellStyle name="Accent2 13" xfId="747"/>
    <cellStyle name="Accent2 2" xfId="748"/>
    <cellStyle name="Accent2 2 2" xfId="749"/>
    <cellStyle name="Accent2 3" xfId="750"/>
    <cellStyle name="Accent2 3 2" xfId="751"/>
    <cellStyle name="Accent2 3 3" xfId="752"/>
    <cellStyle name="Accent2 4" xfId="753"/>
    <cellStyle name="Accent2 4 2" xfId="754"/>
    <cellStyle name="Accent2 5" xfId="755"/>
    <cellStyle name="Accent2 5 2" xfId="756"/>
    <cellStyle name="Accent2 6" xfId="757"/>
    <cellStyle name="Accent2 6 2" xfId="758"/>
    <cellStyle name="Accent2 7" xfId="759"/>
    <cellStyle name="Accent2 8" xfId="760"/>
    <cellStyle name="Accent2 9" xfId="761"/>
    <cellStyle name="Accent3 10" xfId="762"/>
    <cellStyle name="Accent3 11" xfId="763"/>
    <cellStyle name="Accent3 12" xfId="764"/>
    <cellStyle name="Accent3 13" xfId="765"/>
    <cellStyle name="Accent3 2" xfId="766"/>
    <cellStyle name="Accent3 2 2" xfId="767"/>
    <cellStyle name="Accent3 3" xfId="768"/>
    <cellStyle name="Accent3 3 2" xfId="769"/>
    <cellStyle name="Accent3 3 3" xfId="770"/>
    <cellStyle name="Accent3 4" xfId="771"/>
    <cellStyle name="Accent3 4 2" xfId="772"/>
    <cellStyle name="Accent3 5" xfId="773"/>
    <cellStyle name="Accent3 5 2" xfId="774"/>
    <cellStyle name="Accent3 6" xfId="775"/>
    <cellStyle name="Accent3 6 2" xfId="776"/>
    <cellStyle name="Accent3 7" xfId="777"/>
    <cellStyle name="Accent3 8" xfId="778"/>
    <cellStyle name="Accent3 9" xfId="779"/>
    <cellStyle name="Accent4 10" xfId="780"/>
    <cellStyle name="Accent4 11" xfId="781"/>
    <cellStyle name="Accent4 12" xfId="782"/>
    <cellStyle name="Accent4 13" xfId="783"/>
    <cellStyle name="Accent4 2" xfId="784"/>
    <cellStyle name="Accent4 2 2" xfId="785"/>
    <cellStyle name="Accent4 2 2 2" xfId="786"/>
    <cellStyle name="Accent4 3" xfId="787"/>
    <cellStyle name="Accent4 3 2" xfId="788"/>
    <cellStyle name="Accent4 3 3" xfId="789"/>
    <cellStyle name="Accent4 4" xfId="790"/>
    <cellStyle name="Accent4 4 2" xfId="791"/>
    <cellStyle name="Accent4 5" xfId="792"/>
    <cellStyle name="Accent4 5 2" xfId="793"/>
    <cellStyle name="Accent4 6" xfId="794"/>
    <cellStyle name="Accent4 6 2" xfId="795"/>
    <cellStyle name="Accent4 7" xfId="796"/>
    <cellStyle name="Accent4 7 2" xfId="797"/>
    <cellStyle name="Accent4 8" xfId="798"/>
    <cellStyle name="Accent4 8 2" xfId="799"/>
    <cellStyle name="Accent4 9" xfId="800"/>
    <cellStyle name="Accent5 10" xfId="801"/>
    <cellStyle name="Accent5 11" xfId="802"/>
    <cellStyle name="Accent5 12" xfId="803"/>
    <cellStyle name="Accent5 13" xfId="804"/>
    <cellStyle name="Accent5 2" xfId="805"/>
    <cellStyle name="Accent5 2 2" xfId="806"/>
    <cellStyle name="Accent5 3" xfId="807"/>
    <cellStyle name="Accent5 3 2" xfId="808"/>
    <cellStyle name="Accent5 3 3" xfId="809"/>
    <cellStyle name="Accent5 4" xfId="810"/>
    <cellStyle name="Accent5 4 2" xfId="811"/>
    <cellStyle name="Accent5 5" xfId="812"/>
    <cellStyle name="Accent5 5 2" xfId="813"/>
    <cellStyle name="Accent5 6" xfId="814"/>
    <cellStyle name="Accent5 6 2" xfId="815"/>
    <cellStyle name="Accent5 7" xfId="816"/>
    <cellStyle name="Accent5 8" xfId="817"/>
    <cellStyle name="Accent5 9" xfId="818"/>
    <cellStyle name="Accent6 10" xfId="819"/>
    <cellStyle name="Accent6 11" xfId="820"/>
    <cellStyle name="Accent6 12" xfId="821"/>
    <cellStyle name="Accent6 13" xfId="822"/>
    <cellStyle name="Accent6 2" xfId="823"/>
    <cellStyle name="Accent6 2 2" xfId="824"/>
    <cellStyle name="Accent6 3" xfId="825"/>
    <cellStyle name="Accent6 3 2" xfId="826"/>
    <cellStyle name="Accent6 3 3" xfId="827"/>
    <cellStyle name="Accent6 4" xfId="828"/>
    <cellStyle name="Accent6 4 2" xfId="829"/>
    <cellStyle name="Accent6 5" xfId="830"/>
    <cellStyle name="Accent6 5 2" xfId="831"/>
    <cellStyle name="Accent6 6" xfId="832"/>
    <cellStyle name="Accent6 6 2" xfId="833"/>
    <cellStyle name="Accent6 7" xfId="834"/>
    <cellStyle name="Accent6 8" xfId="835"/>
    <cellStyle name="Accent6 9" xfId="836"/>
    <cellStyle name="Bad 10" xfId="837"/>
    <cellStyle name="Bad 11" xfId="838"/>
    <cellStyle name="Bad 12" xfId="839"/>
    <cellStyle name="Bad 13" xfId="840"/>
    <cellStyle name="Bad 2" xfId="841"/>
    <cellStyle name="Bad 2 2" xfId="842"/>
    <cellStyle name="Bad 2 2 2" xfId="843"/>
    <cellStyle name="Bad 3" xfId="844"/>
    <cellStyle name="Bad 3 2" xfId="845"/>
    <cellStyle name="Bad 3 3" xfId="846"/>
    <cellStyle name="Bad 4" xfId="847"/>
    <cellStyle name="Bad 4 2" xfId="848"/>
    <cellStyle name="Bad 5" xfId="849"/>
    <cellStyle name="Bad 5 2" xfId="850"/>
    <cellStyle name="Bad 6" xfId="851"/>
    <cellStyle name="Bad 6 2" xfId="852"/>
    <cellStyle name="Bad 7" xfId="853"/>
    <cellStyle name="Bad 7 2" xfId="854"/>
    <cellStyle name="Bad 8" xfId="855"/>
    <cellStyle name="Bad 9" xfId="856"/>
    <cellStyle name="Basic" xfId="857"/>
    <cellStyle name="Basic - Style1" xfId="858"/>
    <cellStyle name="Border Heavy" xfId="859"/>
    <cellStyle name="Border Thin" xfId="860"/>
    <cellStyle name="C00A" xfId="861"/>
    <cellStyle name="C00B" xfId="862"/>
    <cellStyle name="C00L" xfId="863"/>
    <cellStyle name="C01A" xfId="864"/>
    <cellStyle name="C01B" xfId="865"/>
    <cellStyle name="C01H" xfId="866"/>
    <cellStyle name="C01L" xfId="867"/>
    <cellStyle name="C02A" xfId="868"/>
    <cellStyle name="C02B" xfId="869"/>
    <cellStyle name="C02H" xfId="870"/>
    <cellStyle name="C02L" xfId="871"/>
    <cellStyle name="C03A" xfId="872"/>
    <cellStyle name="C03B" xfId="873"/>
    <cellStyle name="C03H" xfId="874"/>
    <cellStyle name="C03L" xfId="875"/>
    <cellStyle name="C04A" xfId="876"/>
    <cellStyle name="C04B" xfId="877"/>
    <cellStyle name="C04H" xfId="878"/>
    <cellStyle name="C04L" xfId="879"/>
    <cellStyle name="C05A" xfId="880"/>
    <cellStyle name="C05B" xfId="881"/>
    <cellStyle name="C05H" xfId="882"/>
    <cellStyle name="C05L" xfId="883"/>
    <cellStyle name="C06A" xfId="884"/>
    <cellStyle name="C06B" xfId="885"/>
    <cellStyle name="C06H" xfId="886"/>
    <cellStyle name="C06L" xfId="887"/>
    <cellStyle name="C07A" xfId="888"/>
    <cellStyle name="C07B" xfId="889"/>
    <cellStyle name="C07H" xfId="890"/>
    <cellStyle name="C07L" xfId="891"/>
    <cellStyle name="Calculation 10" xfId="892"/>
    <cellStyle name="Calculation 11" xfId="893"/>
    <cellStyle name="Calculation 12" xfId="894"/>
    <cellStyle name="Calculation 13" xfId="895"/>
    <cellStyle name="Calculation 2" xfId="896"/>
    <cellStyle name="Calculation 2 2" xfId="897"/>
    <cellStyle name="Calculation 3" xfId="898"/>
    <cellStyle name="Calculation 3 2" xfId="899"/>
    <cellStyle name="Calculation 3 3" xfId="900"/>
    <cellStyle name="Calculation 4" xfId="901"/>
    <cellStyle name="Calculation 4 2" xfId="902"/>
    <cellStyle name="Calculation 5" xfId="903"/>
    <cellStyle name="Calculation 5 2" xfId="904"/>
    <cellStyle name="Calculation 6" xfId="905"/>
    <cellStyle name="Calculation 6 2" xfId="906"/>
    <cellStyle name="Calculation 7" xfId="907"/>
    <cellStyle name="Calculation 8" xfId="908"/>
    <cellStyle name="Calculation 9" xfId="909"/>
    <cellStyle name="cd" xfId="910"/>
    <cellStyle name="Check Cell 10" xfId="911"/>
    <cellStyle name="Check Cell 11" xfId="912"/>
    <cellStyle name="Check Cell 12" xfId="913"/>
    <cellStyle name="Check Cell 13" xfId="914"/>
    <cellStyle name="Check Cell 2" xfId="915"/>
    <cellStyle name="Check Cell 2 2" xfId="916"/>
    <cellStyle name="Check Cell 2 2 2" xfId="917"/>
    <cellStyle name="Check Cell 3" xfId="918"/>
    <cellStyle name="Check Cell 3 2" xfId="919"/>
    <cellStyle name="Check Cell 3 3" xfId="920"/>
    <cellStyle name="Check Cell 4" xfId="921"/>
    <cellStyle name="Check Cell 4 2" xfId="922"/>
    <cellStyle name="Check Cell 5" xfId="923"/>
    <cellStyle name="Check Cell 5 2" xfId="924"/>
    <cellStyle name="Check Cell 6" xfId="925"/>
    <cellStyle name="Check Cell 6 2" xfId="926"/>
    <cellStyle name="Check Cell 7" xfId="927"/>
    <cellStyle name="Check Cell 7 2" xfId="928"/>
    <cellStyle name="Check Cell 8" xfId="929"/>
    <cellStyle name="Check Cell 9" xfId="930"/>
    <cellStyle name="Comma" xfId="1" builtinId="3"/>
    <cellStyle name="Comma [1]" xfId="931"/>
    <cellStyle name="Comma 10" xfId="932"/>
    <cellStyle name="Comma 10 2" xfId="933"/>
    <cellStyle name="Comma 11" xfId="934"/>
    <cellStyle name="Comma 11 2" xfId="935"/>
    <cellStyle name="Comma 11 3" xfId="936"/>
    <cellStyle name="Comma 12" xfId="937"/>
    <cellStyle name="Comma 12 2" xfId="938"/>
    <cellStyle name="Comma 13" xfId="939"/>
    <cellStyle name="Comma 13 2" xfId="940"/>
    <cellStyle name="Comma 13 2 2" xfId="941"/>
    <cellStyle name="Comma 13 2 2 2" xfId="942"/>
    <cellStyle name="Comma 13 2 3" xfId="943"/>
    <cellStyle name="Comma 13 3" xfId="944"/>
    <cellStyle name="Comma 13 3 2" xfId="945"/>
    <cellStyle name="Comma 13 4" xfId="946"/>
    <cellStyle name="Comma 13 4 2" xfId="947"/>
    <cellStyle name="Comma 13 5" xfId="948"/>
    <cellStyle name="Comma 13 6" xfId="949"/>
    <cellStyle name="Comma 13 7" xfId="950"/>
    <cellStyle name="Comma 13 7 2" xfId="951"/>
    <cellStyle name="Comma 13 8" xfId="952"/>
    <cellStyle name="Comma 14" xfId="953"/>
    <cellStyle name="Comma 14 2" xfId="954"/>
    <cellStyle name="Comma 14 2 2" xfId="955"/>
    <cellStyle name="Comma 14 3" xfId="956"/>
    <cellStyle name="Comma 14 4" xfId="957"/>
    <cellStyle name="Comma 15" xfId="958"/>
    <cellStyle name="Comma 15 2" xfId="959"/>
    <cellStyle name="Comma 15 3" xfId="960"/>
    <cellStyle name="Comma 16" xfId="961"/>
    <cellStyle name="Comma 16 2" xfId="962"/>
    <cellStyle name="Comma 17" xfId="963"/>
    <cellStyle name="Comma 17 2" xfId="964"/>
    <cellStyle name="Comma 17 2 2" xfId="965"/>
    <cellStyle name="Comma 17 3" xfId="966"/>
    <cellStyle name="Comma 17 4" xfId="967"/>
    <cellStyle name="Comma 18" xfId="968"/>
    <cellStyle name="Comma 18 2" xfId="969"/>
    <cellStyle name="Comma 18 2 2" xfId="970"/>
    <cellStyle name="Comma 18 3" xfId="971"/>
    <cellStyle name="Comma 18 4" xfId="972"/>
    <cellStyle name="Comma 19" xfId="973"/>
    <cellStyle name="Comma 19 2" xfId="974"/>
    <cellStyle name="Comma 2" xfId="975"/>
    <cellStyle name="Comma 2 2" xfId="976"/>
    <cellStyle name="Comma 2 2 2" xfId="977"/>
    <cellStyle name="Comma 2 2 2 2" xfId="978"/>
    <cellStyle name="Comma 2 2 3" xfId="979"/>
    <cellStyle name="Comma 2 2 3 2" xfId="980"/>
    <cellStyle name="Comma 2 2 3 3" xfId="981"/>
    <cellStyle name="Comma 2 2 4" xfId="982"/>
    <cellStyle name="Comma 2 2 4 2" xfId="983"/>
    <cellStyle name="Comma 2 2 4 3" xfId="984"/>
    <cellStyle name="Comma 2 2 5" xfId="985"/>
    <cellStyle name="Comma 2 2 6" xfId="986"/>
    <cellStyle name="Comma 2 3" xfId="987"/>
    <cellStyle name="Comma 2 3 2" xfId="988"/>
    <cellStyle name="Comma 2 3 2 2" xfId="989"/>
    <cellStyle name="Comma 2 3 3" xfId="990"/>
    <cellStyle name="Comma 2 3 3 2" xfId="991"/>
    <cellStyle name="Comma 2 3 4" xfId="992"/>
    <cellStyle name="Comma 2 3 4 2" xfId="993"/>
    <cellStyle name="Comma 2 4" xfId="994"/>
    <cellStyle name="Comma 2 4 2" xfId="995"/>
    <cellStyle name="Comma 2 4 2 2" xfId="996"/>
    <cellStyle name="Comma 2 4 2 3" xfId="997"/>
    <cellStyle name="Comma 2 4 3" xfId="998"/>
    <cellStyle name="Comma 2 4 3 2" xfId="999"/>
    <cellStyle name="Comma 2 4 4" xfId="1000"/>
    <cellStyle name="Comma 2 5" xfId="1001"/>
    <cellStyle name="Comma 2 5 2" xfId="1002"/>
    <cellStyle name="Comma 2 5 2 2" xfId="1003"/>
    <cellStyle name="Comma 2 5 2 3" xfId="1004"/>
    <cellStyle name="Comma 2 5 3" xfId="1005"/>
    <cellStyle name="Comma 2 5 3 2" xfId="1006"/>
    <cellStyle name="Comma 2 5 4" xfId="1007"/>
    <cellStyle name="Comma 2 6" xfId="1008"/>
    <cellStyle name="Comma 2 6 2" xfId="1009"/>
    <cellStyle name="Comma 2 6 2 2" xfId="1010"/>
    <cellStyle name="Comma 2 6 2 3" xfId="1011"/>
    <cellStyle name="Comma 2 6 3" xfId="1012"/>
    <cellStyle name="Comma 2 6 4" xfId="1013"/>
    <cellStyle name="Comma 2 7" xfId="1014"/>
    <cellStyle name="Comma 2 7 2" xfId="1015"/>
    <cellStyle name="Comma 2 7 3" xfId="1016"/>
    <cellStyle name="Comma 2 8" xfId="1017"/>
    <cellStyle name="Comma 2 8 2" xfId="1018"/>
    <cellStyle name="Comma 2 9" xfId="1019"/>
    <cellStyle name="Comma 2_Allocators" xfId="1020"/>
    <cellStyle name="Comma 20" xfId="1021"/>
    <cellStyle name="Comma 20 2" xfId="1022"/>
    <cellStyle name="Comma 20 2 2" xfId="1023"/>
    <cellStyle name="Comma 20 3" xfId="1024"/>
    <cellStyle name="Comma 21" xfId="1025"/>
    <cellStyle name="Comma 22" xfId="1026"/>
    <cellStyle name="Comma 23" xfId="1027"/>
    <cellStyle name="Comma 24" xfId="1028"/>
    <cellStyle name="Comma 3" xfId="1029"/>
    <cellStyle name="Comma 3 10" xfId="1030"/>
    <cellStyle name="Comma 3 10 2" xfId="1031"/>
    <cellStyle name="Comma 3 10 2 2" xfId="1032"/>
    <cellStyle name="Comma 3 10 3" xfId="1033"/>
    <cellStyle name="Comma 3 11" xfId="1034"/>
    <cellStyle name="Comma 3 12" xfId="1035"/>
    <cellStyle name="Comma 3 12 2" xfId="1036"/>
    <cellStyle name="Comma 3 13" xfId="1037"/>
    <cellStyle name="Comma 3 13 2" xfId="1038"/>
    <cellStyle name="Comma 3 14" xfId="1039"/>
    <cellStyle name="Comma 3 2" xfId="1040"/>
    <cellStyle name="Comma 3 2 2" xfId="1041"/>
    <cellStyle name="Comma 3 2 2 2" xfId="1042"/>
    <cellStyle name="Comma 3 2 3" xfId="1043"/>
    <cellStyle name="Comma 3 3" xfId="1044"/>
    <cellStyle name="Comma 3 3 2" xfId="1045"/>
    <cellStyle name="Comma 3 3 3" xfId="1046"/>
    <cellStyle name="Comma 3 4" xfId="1047"/>
    <cellStyle name="Comma 3 4 2" xfId="1048"/>
    <cellStyle name="Comma 3 4 2 2" xfId="1049"/>
    <cellStyle name="Comma 3 4 2 2 2" xfId="1050"/>
    <cellStyle name="Comma 3 4 3" xfId="1051"/>
    <cellStyle name="Comma 3 4 3 2" xfId="1052"/>
    <cellStyle name="Comma 3 5" xfId="1053"/>
    <cellStyle name="Comma 3 5 2" xfId="1054"/>
    <cellStyle name="Comma 3 5 2 2" xfId="1055"/>
    <cellStyle name="Comma 3 5 3" xfId="1056"/>
    <cellStyle name="Comma 3 6" xfId="1057"/>
    <cellStyle name="Comma 3 6 2" xfId="1058"/>
    <cellStyle name="Comma 3 6 2 2" xfId="1059"/>
    <cellStyle name="Comma 3 6 3" xfId="1060"/>
    <cellStyle name="Comma 3 6 3 2" xfId="1061"/>
    <cellStyle name="Comma 3 7" xfId="1062"/>
    <cellStyle name="Comma 3 7 2" xfId="1063"/>
    <cellStyle name="Comma 3 7 2 2" xfId="1064"/>
    <cellStyle name="Comma 3 7 3" xfId="1065"/>
    <cellStyle name="Comma 3 8" xfId="1066"/>
    <cellStyle name="Comma 3 8 2" xfId="1067"/>
    <cellStyle name="Comma 3 8 2 2" xfId="1068"/>
    <cellStyle name="Comma 3 8 3" xfId="1069"/>
    <cellStyle name="Comma 3 9" xfId="1070"/>
    <cellStyle name="Comma 3 9 2" xfId="1071"/>
    <cellStyle name="Comma 3 9 2 2" xfId="1072"/>
    <cellStyle name="Comma 3 9 3" xfId="1073"/>
    <cellStyle name="Comma 4" xfId="1074"/>
    <cellStyle name="Comma 4 2" xfId="1075"/>
    <cellStyle name="Comma 4 2 2" xfId="1076"/>
    <cellStyle name="Comma 4 2 2 2" xfId="1077"/>
    <cellStyle name="Comma 4 2 3" xfId="1078"/>
    <cellStyle name="Comma 4 3" xfId="1079"/>
    <cellStyle name="Comma 4 3 2" xfId="1080"/>
    <cellStyle name="Comma 4 4" xfId="1081"/>
    <cellStyle name="Comma 4 5" xfId="1082"/>
    <cellStyle name="Comma 4 6" xfId="1083"/>
    <cellStyle name="Comma 5" xfId="1084"/>
    <cellStyle name="Comma 5 2" xfId="1085"/>
    <cellStyle name="Comma 5 3" xfId="1086"/>
    <cellStyle name="Comma 6" xfId="1087"/>
    <cellStyle name="Comma 6 2" xfId="1088"/>
    <cellStyle name="Comma 6 2 2" xfId="1089"/>
    <cellStyle name="Comma 6 3" xfId="1090"/>
    <cellStyle name="Comma 6 4" xfId="1091"/>
    <cellStyle name="Comma 7" xfId="1092"/>
    <cellStyle name="Comma 7 2" xfId="1093"/>
    <cellStyle name="Comma 7 2 2" xfId="1094"/>
    <cellStyle name="Comma 7 2 3" xfId="1095"/>
    <cellStyle name="Comma 7 3" xfId="1096"/>
    <cellStyle name="Comma 7 4" xfId="1097"/>
    <cellStyle name="Comma 8" xfId="1098"/>
    <cellStyle name="Comma 8 2" xfId="1099"/>
    <cellStyle name="Comma 9" xfId="1100"/>
    <cellStyle name="Comma 9 2" xfId="1101"/>
    <cellStyle name="Comma0" xfId="1102"/>
    <cellStyle name="Comma0 - Style3" xfId="1103"/>
    <cellStyle name="Comma0 - Style4" xfId="1104"/>
    <cellStyle name="Comma0_050318 MON POWER OHIO LOAD" xfId="1105"/>
    <cellStyle name="Comma1 - Style1" xfId="1106"/>
    <cellStyle name="CommaBlank" xfId="1107"/>
    <cellStyle name="CommaBlank 2" xfId="1108"/>
    <cellStyle name="Currency [1]" xfId="1109"/>
    <cellStyle name="Currency [2]" xfId="1110"/>
    <cellStyle name="Currency 10" xfId="1111"/>
    <cellStyle name="Currency 10 2" xfId="1112"/>
    <cellStyle name="Currency 10 2 2" xfId="1113"/>
    <cellStyle name="Currency 10 2 3" xfId="1114"/>
    <cellStyle name="Currency 10 3" xfId="1115"/>
    <cellStyle name="Currency 10 4" xfId="1116"/>
    <cellStyle name="Currency 11" xfId="1117"/>
    <cellStyle name="Currency 11 2" xfId="1118"/>
    <cellStyle name="Currency 11 2 2" xfId="1119"/>
    <cellStyle name="Currency 11 2 2 2" xfId="1120"/>
    <cellStyle name="Currency 11 2 3" xfId="1121"/>
    <cellStyle name="Currency 11 3" xfId="1122"/>
    <cellStyle name="Currency 11 3 2" xfId="1123"/>
    <cellStyle name="Currency 11 4" xfId="1124"/>
    <cellStyle name="Currency 11 4 2" xfId="1125"/>
    <cellStyle name="Currency 11 5" xfId="1126"/>
    <cellStyle name="Currency 11 6" xfId="1127"/>
    <cellStyle name="Currency 11 7" xfId="1128"/>
    <cellStyle name="Currency 11 7 2" xfId="1129"/>
    <cellStyle name="Currency 12" xfId="1130"/>
    <cellStyle name="Currency 12 2" xfId="1131"/>
    <cellStyle name="Currency 12 2 2" xfId="1132"/>
    <cellStyle name="Currency 12 3" xfId="1133"/>
    <cellStyle name="Currency 12 4" xfId="1134"/>
    <cellStyle name="Currency 13" xfId="1135"/>
    <cellStyle name="Currency 13 2" xfId="1136"/>
    <cellStyle name="Currency 13 3" xfId="1137"/>
    <cellStyle name="Currency 14" xfId="1138"/>
    <cellStyle name="Currency 14 2" xfId="1139"/>
    <cellStyle name="Currency 14 3" xfId="1140"/>
    <cellStyle name="Currency 15" xfId="1141"/>
    <cellStyle name="Currency 15 2" xfId="1142"/>
    <cellStyle name="Currency 15 3" xfId="1143"/>
    <cellStyle name="Currency 15 4" xfId="1144"/>
    <cellStyle name="Currency 16" xfId="1145"/>
    <cellStyle name="Currency 16 2" xfId="1146"/>
    <cellStyle name="Currency 16 2 2" xfId="1147"/>
    <cellStyle name="Currency 16 3" xfId="1148"/>
    <cellStyle name="Currency 17" xfId="1149"/>
    <cellStyle name="Currency 17 2" xfId="1150"/>
    <cellStyle name="Currency 17 3" xfId="1151"/>
    <cellStyle name="Currency 18" xfId="1152"/>
    <cellStyle name="Currency 18 2" xfId="1153"/>
    <cellStyle name="Currency 18 2 2" xfId="1154"/>
    <cellStyle name="Currency 18 2 2 2" xfId="1155"/>
    <cellStyle name="Currency 18 2 3" xfId="1156"/>
    <cellStyle name="Currency 18 3" xfId="1157"/>
    <cellStyle name="Currency 18 3 2" xfId="1158"/>
    <cellStyle name="Currency 18 4" xfId="1159"/>
    <cellStyle name="Currency 18 5" xfId="1160"/>
    <cellStyle name="Currency 19" xfId="1161"/>
    <cellStyle name="Currency 19 2" xfId="1162"/>
    <cellStyle name="Currency 19 3" xfId="1163"/>
    <cellStyle name="Currency 2" xfId="1164"/>
    <cellStyle name="Currency 2 2" xfId="1165"/>
    <cellStyle name="Currency 2 2 2" xfId="1166"/>
    <cellStyle name="Currency 2 2 3" xfId="1167"/>
    <cellStyle name="Currency 2 3" xfId="1168"/>
    <cellStyle name="Currency 2 3 2" xfId="1169"/>
    <cellStyle name="Currency 2 3 3" xfId="1170"/>
    <cellStyle name="Currency 2 4" xfId="1171"/>
    <cellStyle name="Currency 2 4 2" xfId="1172"/>
    <cellStyle name="Currency 2 5" xfId="1173"/>
    <cellStyle name="Currency 2 5 2" xfId="1174"/>
    <cellStyle name="Currency 2 6" xfId="1175"/>
    <cellStyle name="Currency 2 6 2" xfId="1176"/>
    <cellStyle name="Currency 2 7" xfId="1177"/>
    <cellStyle name="Currency 20" xfId="1178"/>
    <cellStyle name="Currency 20 2" xfId="1179"/>
    <cellStyle name="Currency 20 3" xfId="1180"/>
    <cellStyle name="Currency 21" xfId="1181"/>
    <cellStyle name="Currency 21 2" xfId="1182"/>
    <cellStyle name="Currency 21 3" xfId="1183"/>
    <cellStyle name="Currency 22" xfId="1184"/>
    <cellStyle name="Currency 22 2" xfId="1185"/>
    <cellStyle name="Currency 22 3" xfId="1186"/>
    <cellStyle name="Currency 23" xfId="1187"/>
    <cellStyle name="Currency 23 2" xfId="1188"/>
    <cellStyle name="Currency 23 3" xfId="1189"/>
    <cellStyle name="Currency 24" xfId="1190"/>
    <cellStyle name="Currency 24 2" xfId="1191"/>
    <cellStyle name="Currency 24 3" xfId="1192"/>
    <cellStyle name="Currency 25" xfId="1193"/>
    <cellStyle name="Currency 25 2" xfId="1194"/>
    <cellStyle name="Currency 25 3" xfId="1195"/>
    <cellStyle name="Currency 26" xfId="1196"/>
    <cellStyle name="Currency 26 2" xfId="1197"/>
    <cellStyle name="Currency 26 3" xfId="1198"/>
    <cellStyle name="Currency 27" xfId="1199"/>
    <cellStyle name="Currency 27 2" xfId="1200"/>
    <cellStyle name="Currency 27 3" xfId="1201"/>
    <cellStyle name="Currency 28" xfId="1202"/>
    <cellStyle name="Currency 28 2" xfId="1203"/>
    <cellStyle name="Currency 28 3" xfId="1204"/>
    <cellStyle name="Currency 29" xfId="1205"/>
    <cellStyle name="Currency 29 2" xfId="1206"/>
    <cellStyle name="Currency 29 3" xfId="1207"/>
    <cellStyle name="Currency 3" xfId="1208"/>
    <cellStyle name="Currency 3 2" xfId="1209"/>
    <cellStyle name="Currency 3 3" xfId="1210"/>
    <cellStyle name="Currency 3 4" xfId="1211"/>
    <cellStyle name="Currency 3 4 2" xfId="1212"/>
    <cellStyle name="Currency 3 5" xfId="1213"/>
    <cellStyle name="Currency 3 6" xfId="1214"/>
    <cellStyle name="Currency 30" xfId="1215"/>
    <cellStyle name="Currency 30 2" xfId="1216"/>
    <cellStyle name="Currency 30 3" xfId="1217"/>
    <cellStyle name="Currency 31" xfId="1218"/>
    <cellStyle name="Currency 31 2" xfId="1219"/>
    <cellStyle name="Currency 31 3" xfId="1220"/>
    <cellStyle name="Currency 32" xfId="1221"/>
    <cellStyle name="Currency 32 2" xfId="1222"/>
    <cellStyle name="Currency 33" xfId="1223"/>
    <cellStyle name="Currency 33 2" xfId="1224"/>
    <cellStyle name="Currency 34" xfId="1225"/>
    <cellStyle name="Currency 34 2" xfId="1226"/>
    <cellStyle name="Currency 35" xfId="1227"/>
    <cellStyle name="Currency 36" xfId="1228"/>
    <cellStyle name="Currency 37" xfId="1229"/>
    <cellStyle name="Currency 37 2" xfId="1230"/>
    <cellStyle name="Currency 4" xfId="1231"/>
    <cellStyle name="Currency 4 2" xfId="1232"/>
    <cellStyle name="Currency 4 2 2" xfId="1233"/>
    <cellStyle name="Currency 4 3" xfId="1234"/>
    <cellStyle name="Currency 4 4" xfId="1235"/>
    <cellStyle name="Currency 4 4 2" xfId="1236"/>
    <cellStyle name="Currency 4 5" xfId="1237"/>
    <cellStyle name="Currency 4 5 2" xfId="1238"/>
    <cellStyle name="Currency 4 5 2 2" xfId="1239"/>
    <cellStyle name="Currency 4 5 3" xfId="1240"/>
    <cellStyle name="Currency 4 5 4" xfId="1241"/>
    <cellStyle name="Currency 4 6" xfId="1242"/>
    <cellStyle name="Currency 4 6 2" xfId="1243"/>
    <cellStyle name="Currency 4 7" xfId="1244"/>
    <cellStyle name="Currency 4 8" xfId="1245"/>
    <cellStyle name="Currency 49" xfId="1246"/>
    <cellStyle name="Currency 5" xfId="1247"/>
    <cellStyle name="Currency 5 2" xfId="1248"/>
    <cellStyle name="Currency 5 3" xfId="1249"/>
    <cellStyle name="Currency 5 3 2" xfId="1250"/>
    <cellStyle name="Currency 59 14" xfId="1251"/>
    <cellStyle name="Currency 59 14 2" xfId="1252"/>
    <cellStyle name="Currency 59 14 3" xfId="1253"/>
    <cellStyle name="Currency 6" xfId="1254"/>
    <cellStyle name="Currency 6 2" xfId="1255"/>
    <cellStyle name="Currency 6 3" xfId="1256"/>
    <cellStyle name="Currency 60" xfId="1257"/>
    <cellStyle name="Currency 60 2" xfId="1258"/>
    <cellStyle name="Currency 60 3" xfId="1259"/>
    <cellStyle name="Currency 62 14" xfId="1260"/>
    <cellStyle name="Currency 64 15" xfId="1261"/>
    <cellStyle name="Currency 7" xfId="1262"/>
    <cellStyle name="Currency 7 2" xfId="1263"/>
    <cellStyle name="Currency 7 3" xfId="1264"/>
    <cellStyle name="Currency 8" xfId="1265"/>
    <cellStyle name="Currency 8 2" xfId="1266"/>
    <cellStyle name="Currency 8 3" xfId="1267"/>
    <cellStyle name="Currency 9" xfId="1268"/>
    <cellStyle name="Currency 9 2" xfId="1269"/>
    <cellStyle name="Currency 9 3" xfId="1270"/>
    <cellStyle name="Currency 94" xfId="1271"/>
    <cellStyle name="Currency 95" xfId="1272"/>
    <cellStyle name="Currency0" xfId="1273"/>
    <cellStyle name="DATA TYPE" xfId="1274"/>
    <cellStyle name="Date" xfId="1275"/>
    <cellStyle name="Date [mm-d-yyyy]" xfId="1276"/>
    <cellStyle name="Date [mmm-d-yyyy]" xfId="1277"/>
    <cellStyle name="Date [mmm-yyyy]" xfId="1278"/>
    <cellStyle name="Date_050318 MON POWER OHIO LOAD" xfId="1279"/>
    <cellStyle name="Date2" xfId="1280"/>
    <cellStyle name="Dezimal [0]_Compiling Utility Macros" xfId="1281"/>
    <cellStyle name="Dezimal_Compiling Utility Macros" xfId="1282"/>
    <cellStyle name="dohm" xfId="1283"/>
    <cellStyle name="dohm1" xfId="1284"/>
    <cellStyle name="dohm2" xfId="1285"/>
    <cellStyle name="Dollars" xfId="1286"/>
    <cellStyle name="Euro" xfId="1287"/>
    <cellStyle name="Explanatory Text 10" xfId="1288"/>
    <cellStyle name="Explanatory Text 11" xfId="1289"/>
    <cellStyle name="Explanatory Text 12" xfId="1290"/>
    <cellStyle name="Explanatory Text 13" xfId="1291"/>
    <cellStyle name="Explanatory Text 2" xfId="1292"/>
    <cellStyle name="Explanatory Text 2 2" xfId="1293"/>
    <cellStyle name="Explanatory Text 3" xfId="1294"/>
    <cellStyle name="Explanatory Text 3 2" xfId="1295"/>
    <cellStyle name="Explanatory Text 3 3" xfId="1296"/>
    <cellStyle name="Explanatory Text 4" xfId="1297"/>
    <cellStyle name="Explanatory Text 4 2" xfId="1298"/>
    <cellStyle name="Explanatory Text 5" xfId="1299"/>
    <cellStyle name="Explanatory Text 5 2" xfId="1300"/>
    <cellStyle name="Explanatory Text 6" xfId="1301"/>
    <cellStyle name="Explanatory Text 6 2" xfId="1302"/>
    <cellStyle name="Explanatory Text 7" xfId="1303"/>
    <cellStyle name="Explanatory Text 8" xfId="1304"/>
    <cellStyle name="Explanatory Text 9" xfId="1305"/>
    <cellStyle name="Fixed" xfId="1306"/>
    <cellStyle name="Fixed [0]" xfId="1307"/>
    <cellStyle name="Fixed_050318 MON POWER OHIO LOAD" xfId="1308"/>
    <cellStyle name="Fixed2 - Style2" xfId="1309"/>
    <cellStyle name="Fixed3 - Style3" xfId="1310"/>
    <cellStyle name="FUEL SUBTOTAL" xfId="1311"/>
    <cellStyle name="FUEL TYPE" xfId="1312"/>
    <cellStyle name="general" xfId="1313"/>
    <cellStyle name="Good 10" xfId="1314"/>
    <cellStyle name="Good 11" xfId="1315"/>
    <cellStyle name="Good 12" xfId="1316"/>
    <cellStyle name="Good 13" xfId="1317"/>
    <cellStyle name="Good 2" xfId="1318"/>
    <cellStyle name="Good 2 2" xfId="1319"/>
    <cellStyle name="Good 3" xfId="1320"/>
    <cellStyle name="Good 3 2" xfId="1321"/>
    <cellStyle name="Good 3 3" xfId="1322"/>
    <cellStyle name="Good 4" xfId="1323"/>
    <cellStyle name="Good 4 2" xfId="1324"/>
    <cellStyle name="Good 5" xfId="1325"/>
    <cellStyle name="Good 5 2" xfId="1326"/>
    <cellStyle name="Good 6" xfId="1327"/>
    <cellStyle name="Good 6 2" xfId="1328"/>
    <cellStyle name="Good 7" xfId="1329"/>
    <cellStyle name="Good 8" xfId="1330"/>
    <cellStyle name="Good 9" xfId="1331"/>
    <cellStyle name="Grey" xfId="1332"/>
    <cellStyle name="HEADER" xfId="1333"/>
    <cellStyle name="Header1" xfId="1334"/>
    <cellStyle name="Header2" xfId="1335"/>
    <cellStyle name="Heading 1 10" xfId="1336"/>
    <cellStyle name="Heading 1 11" xfId="1337"/>
    <cellStyle name="Heading 1 12" xfId="1338"/>
    <cellStyle name="Heading 1 13" xfId="1339"/>
    <cellStyle name="Heading 1 2" xfId="1340"/>
    <cellStyle name="Heading 1 2 2" xfId="1341"/>
    <cellStyle name="Heading 1 2 2 2" xfId="1342"/>
    <cellStyle name="Heading 1 3" xfId="1343"/>
    <cellStyle name="Heading 1 3 2" xfId="1344"/>
    <cellStyle name="Heading 1 3 3" xfId="1345"/>
    <cellStyle name="Heading 1 4" xfId="1346"/>
    <cellStyle name="Heading 1 4 2" xfId="1347"/>
    <cellStyle name="Heading 1 5" xfId="1348"/>
    <cellStyle name="Heading 1 5 2" xfId="1349"/>
    <cellStyle name="Heading 1 6" xfId="1350"/>
    <cellStyle name="Heading 1 6 2" xfId="1351"/>
    <cellStyle name="Heading 1 7" xfId="1352"/>
    <cellStyle name="Heading 1 7 2" xfId="1353"/>
    <cellStyle name="Heading 1 8" xfId="1354"/>
    <cellStyle name="Heading 1 8 2" xfId="1355"/>
    <cellStyle name="Heading 1 9" xfId="1356"/>
    <cellStyle name="Heading 2 10" xfId="1357"/>
    <cellStyle name="Heading 2 11" xfId="1358"/>
    <cellStyle name="Heading 2 12" xfId="1359"/>
    <cellStyle name="Heading 2 13" xfId="1360"/>
    <cellStyle name="Heading 2 2" xfId="1361"/>
    <cellStyle name="Heading 2 2 2" xfId="1362"/>
    <cellStyle name="Heading 2 2 2 2" xfId="1363"/>
    <cellStyle name="Heading 2 3" xfId="1364"/>
    <cellStyle name="Heading 2 3 2" xfId="1365"/>
    <cellStyle name="Heading 2 3 3" xfId="1366"/>
    <cellStyle name="Heading 2 4" xfId="1367"/>
    <cellStyle name="Heading 2 4 2" xfId="1368"/>
    <cellStyle name="Heading 2 5" xfId="1369"/>
    <cellStyle name="Heading 2 5 2" xfId="1370"/>
    <cellStyle name="Heading 2 6" xfId="1371"/>
    <cellStyle name="Heading 2 6 2" xfId="1372"/>
    <cellStyle name="Heading 2 7" xfId="1373"/>
    <cellStyle name="Heading 2 7 2" xfId="1374"/>
    <cellStyle name="Heading 2 8" xfId="1375"/>
    <cellStyle name="Heading 2 8 2" xfId="1376"/>
    <cellStyle name="Heading 2 9" xfId="1377"/>
    <cellStyle name="Heading 3 10" xfId="1378"/>
    <cellStyle name="Heading 3 11" xfId="1379"/>
    <cellStyle name="Heading 3 12" xfId="1380"/>
    <cellStyle name="Heading 3 13" xfId="1381"/>
    <cellStyle name="Heading 3 2" xfId="1382"/>
    <cellStyle name="Heading 3 2 2" xfId="1383"/>
    <cellStyle name="Heading 3 2 2 2" xfId="1384"/>
    <cellStyle name="Heading 3 3" xfId="1385"/>
    <cellStyle name="Heading 3 3 2" xfId="1386"/>
    <cellStyle name="Heading 3 3 3" xfId="1387"/>
    <cellStyle name="Heading 3 4" xfId="1388"/>
    <cellStyle name="Heading 3 4 2" xfId="1389"/>
    <cellStyle name="Heading 3 5" xfId="1390"/>
    <cellStyle name="Heading 3 5 2" xfId="1391"/>
    <cellStyle name="Heading 3 6" xfId="1392"/>
    <cellStyle name="Heading 3 6 2" xfId="1393"/>
    <cellStyle name="Heading 3 7" xfId="1394"/>
    <cellStyle name="Heading 3 7 2" xfId="1395"/>
    <cellStyle name="Heading 3 8" xfId="1396"/>
    <cellStyle name="Heading 3 8 2" xfId="1397"/>
    <cellStyle name="Heading 3 9" xfId="1398"/>
    <cellStyle name="Heading 4 10" xfId="1399"/>
    <cellStyle name="Heading 4 11" xfId="1400"/>
    <cellStyle name="Heading 4 12" xfId="1401"/>
    <cellStyle name="Heading 4 13" xfId="1402"/>
    <cellStyle name="Heading 4 2" xfId="1403"/>
    <cellStyle name="Heading 4 2 2" xfId="1404"/>
    <cellStyle name="Heading 4 2 2 2" xfId="1405"/>
    <cellStyle name="Heading 4 3" xfId="1406"/>
    <cellStyle name="Heading 4 3 2" xfId="1407"/>
    <cellStyle name="Heading 4 3 3" xfId="1408"/>
    <cellStyle name="Heading 4 4" xfId="1409"/>
    <cellStyle name="Heading 4 4 2" xfId="1410"/>
    <cellStyle name="Heading 4 5" xfId="1411"/>
    <cellStyle name="Heading 4 5 2" xfId="1412"/>
    <cellStyle name="Heading 4 6" xfId="1413"/>
    <cellStyle name="Heading 4 6 2" xfId="1414"/>
    <cellStyle name="Heading 4 7" xfId="1415"/>
    <cellStyle name="Heading 4 7 2" xfId="1416"/>
    <cellStyle name="Heading 4 8" xfId="1417"/>
    <cellStyle name="Heading 4 8 2" xfId="1418"/>
    <cellStyle name="Heading 4 9" xfId="1419"/>
    <cellStyle name="Heading1" xfId="1420"/>
    <cellStyle name="Heading2" xfId="1421"/>
    <cellStyle name="HIGHLIGHT" xfId="1422"/>
    <cellStyle name="Input [yellow]" xfId="1423"/>
    <cellStyle name="Input 10" xfId="1424"/>
    <cellStyle name="Input 11" xfId="1425"/>
    <cellStyle name="Input 12" xfId="1426"/>
    <cellStyle name="Input 13" xfId="1427"/>
    <cellStyle name="Input 14" xfId="1428"/>
    <cellStyle name="Input 2" xfId="1429"/>
    <cellStyle name="Input 2 2" xfId="1430"/>
    <cellStyle name="Input 3" xfId="1431"/>
    <cellStyle name="Input 3 2" xfId="1432"/>
    <cellStyle name="Input 3 3" xfId="1433"/>
    <cellStyle name="Input 4" xfId="1434"/>
    <cellStyle name="Input 4 2" xfId="1435"/>
    <cellStyle name="Input 5" xfId="1436"/>
    <cellStyle name="Input 5 2" xfId="1437"/>
    <cellStyle name="Input 6" xfId="1438"/>
    <cellStyle name="Input 6 2" xfId="1439"/>
    <cellStyle name="Input 7" xfId="1440"/>
    <cellStyle name="Input 8" xfId="1441"/>
    <cellStyle name="Input 9" xfId="1442"/>
    <cellStyle name="kirkdollars" xfId="1443"/>
    <cellStyle name="Lines" xfId="1444"/>
    <cellStyle name="Linked Cell 10" xfId="1445"/>
    <cellStyle name="Linked Cell 11" xfId="1446"/>
    <cellStyle name="Linked Cell 12" xfId="1447"/>
    <cellStyle name="Linked Cell 13" xfId="1448"/>
    <cellStyle name="Linked Cell 2" xfId="1449"/>
    <cellStyle name="Linked Cell 2 2" xfId="1450"/>
    <cellStyle name="Linked Cell 3" xfId="1451"/>
    <cellStyle name="Linked Cell 3 2" xfId="1452"/>
    <cellStyle name="Linked Cell 3 3" xfId="1453"/>
    <cellStyle name="Linked Cell 4" xfId="1454"/>
    <cellStyle name="Linked Cell 4 2" xfId="1455"/>
    <cellStyle name="Linked Cell 5" xfId="1456"/>
    <cellStyle name="Linked Cell 5 2" xfId="1457"/>
    <cellStyle name="Linked Cell 6" xfId="1458"/>
    <cellStyle name="Linked Cell 6 2" xfId="1459"/>
    <cellStyle name="Linked Cell 7" xfId="1460"/>
    <cellStyle name="Linked Cell 8" xfId="1461"/>
    <cellStyle name="Linked Cell 9" xfId="1462"/>
    <cellStyle name="Long Date" xfId="1463"/>
    <cellStyle name="Multiple" xfId="1464"/>
    <cellStyle name="Multiple [1]" xfId="1465"/>
    <cellStyle name="NA is zero" xfId="1466"/>
    <cellStyle name="Neutral 10" xfId="1467"/>
    <cellStyle name="Neutral 11" xfId="1468"/>
    <cellStyle name="Neutral 12" xfId="1469"/>
    <cellStyle name="Neutral 13" xfId="1470"/>
    <cellStyle name="Neutral 2" xfId="1471"/>
    <cellStyle name="Neutral 2 2" xfId="1472"/>
    <cellStyle name="Neutral 3" xfId="1473"/>
    <cellStyle name="Neutral 3 2" xfId="1474"/>
    <cellStyle name="Neutral 3 3" xfId="1475"/>
    <cellStyle name="Neutral 4" xfId="1476"/>
    <cellStyle name="Neutral 4 2" xfId="1477"/>
    <cellStyle name="Neutral 5" xfId="1478"/>
    <cellStyle name="Neutral 5 2" xfId="1479"/>
    <cellStyle name="Neutral 6" xfId="1480"/>
    <cellStyle name="Neutral 6 2" xfId="1481"/>
    <cellStyle name="Neutral 7" xfId="1482"/>
    <cellStyle name="Neutral 8" xfId="1483"/>
    <cellStyle name="Neutral 9" xfId="1484"/>
    <cellStyle name="no dec" xfId="1485"/>
    <cellStyle name="Normal" xfId="0" builtinId="0"/>
    <cellStyle name="Normal - Style1" xfId="1486"/>
    <cellStyle name="Normal - Style2" xfId="1487"/>
    <cellStyle name="Normal - Style3" xfId="1488"/>
    <cellStyle name="Normal [0]" xfId="1489"/>
    <cellStyle name="Normal [1]" xfId="1490"/>
    <cellStyle name="Normal [2]" xfId="1491"/>
    <cellStyle name="Normal [3]" xfId="1492"/>
    <cellStyle name="Normal 10" xfId="1493"/>
    <cellStyle name="Normal 10 2" xfId="1494"/>
    <cellStyle name="Normal 10 2 2" xfId="1495"/>
    <cellStyle name="Normal 10 3" xfId="1496"/>
    <cellStyle name="Normal 10 4" xfId="1497"/>
    <cellStyle name="Normal 10 5" xfId="1498"/>
    <cellStyle name="Normal 10 6" xfId="1499"/>
    <cellStyle name="Normal 10 7" xfId="1500"/>
    <cellStyle name="Normal 100" xfId="1501"/>
    <cellStyle name="Normal 101" xfId="1502"/>
    <cellStyle name="Normal 102" xfId="1503"/>
    <cellStyle name="Normal 103" xfId="1504"/>
    <cellStyle name="Normal 104" xfId="1505"/>
    <cellStyle name="Normal 105" xfId="1506"/>
    <cellStyle name="Normal 106" xfId="1507"/>
    <cellStyle name="Normal 107" xfId="1508"/>
    <cellStyle name="Normal 108" xfId="1509"/>
    <cellStyle name="Normal 109" xfId="1510"/>
    <cellStyle name="Normal 11" xfId="1511"/>
    <cellStyle name="Normal 11 2" xfId="1512"/>
    <cellStyle name="Normal 11 2 2" xfId="1513"/>
    <cellStyle name="Normal 11 3" xfId="1514"/>
    <cellStyle name="Normal 11 4" xfId="1515"/>
    <cellStyle name="Normal 11 5" xfId="1516"/>
    <cellStyle name="Normal 11 6" xfId="1517"/>
    <cellStyle name="Normal 11 7" xfId="1518"/>
    <cellStyle name="Normal 110" xfId="1519"/>
    <cellStyle name="Normal 111" xfId="1520"/>
    <cellStyle name="Normal 112" xfId="1521"/>
    <cellStyle name="Normal 113" xfId="1522"/>
    <cellStyle name="Normal 114" xfId="1523"/>
    <cellStyle name="Normal 115" xfId="1524"/>
    <cellStyle name="Normal 116" xfId="1525"/>
    <cellStyle name="Normal 117" xfId="1526"/>
    <cellStyle name="Normal 118" xfId="1527"/>
    <cellStyle name="Normal 119" xfId="1528"/>
    <cellStyle name="Normal 12" xfId="1529"/>
    <cellStyle name="Normal 12 10" xfId="1530"/>
    <cellStyle name="Normal 12 11" xfId="1531"/>
    <cellStyle name="Normal 12 12" xfId="1532"/>
    <cellStyle name="Normal 12 13" xfId="1533"/>
    <cellStyle name="Normal 12 2" xfId="1534"/>
    <cellStyle name="Normal 12 2 2" xfId="1535"/>
    <cellStyle name="Normal 12 2 2 2" xfId="1536"/>
    <cellStyle name="Normal 12 2 2 3" xfId="1537"/>
    <cellStyle name="Normal 12 2 3" xfId="1538"/>
    <cellStyle name="Normal 12 2 4" xfId="1539"/>
    <cellStyle name="Normal 12 2 5" xfId="1540"/>
    <cellStyle name="Normal 12 3" xfId="1541"/>
    <cellStyle name="Normal 12 3 2" xfId="1542"/>
    <cellStyle name="Normal 12 3 2 2" xfId="1543"/>
    <cellStyle name="Normal 12 3 2 3" xfId="1544"/>
    <cellStyle name="Normal 12 3 3" xfId="1545"/>
    <cellStyle name="Normal 12 3 4" xfId="1546"/>
    <cellStyle name="Normal 12 4" xfId="1547"/>
    <cellStyle name="Normal 12 5" xfId="1548"/>
    <cellStyle name="Normal 12 6" xfId="1549"/>
    <cellStyle name="Normal 12 7" xfId="1550"/>
    <cellStyle name="Normal 12 8" xfId="1551"/>
    <cellStyle name="Normal 12 8 2" xfId="1552"/>
    <cellStyle name="Normal 12 8 3" xfId="1553"/>
    <cellStyle name="Normal 12 9" xfId="1554"/>
    <cellStyle name="Normal 120" xfId="1555"/>
    <cellStyle name="Normal 121" xfId="1556"/>
    <cellStyle name="Normal 122" xfId="1557"/>
    <cellStyle name="Normal 123" xfId="1558"/>
    <cellStyle name="Normal 124" xfId="1559"/>
    <cellStyle name="Normal 125" xfId="1560"/>
    <cellStyle name="Normal 126" xfId="1561"/>
    <cellStyle name="Normal 127" xfId="1562"/>
    <cellStyle name="Normal 128" xfId="1563"/>
    <cellStyle name="Normal 129" xfId="1564"/>
    <cellStyle name="Normal 13" xfId="2"/>
    <cellStyle name="Normal 13 2" xfId="1565"/>
    <cellStyle name="Normal 13 2 2" xfId="1566"/>
    <cellStyle name="Normal 13 3" xfId="1567"/>
    <cellStyle name="Normal 13 4" xfId="1568"/>
    <cellStyle name="Normal 13 5" xfId="1569"/>
    <cellStyle name="Normal 13 6" xfId="1570"/>
    <cellStyle name="Normal 13 7" xfId="1571"/>
    <cellStyle name="Normal 130" xfId="1572"/>
    <cellStyle name="Normal 131" xfId="1573"/>
    <cellStyle name="Normal 132" xfId="3077"/>
    <cellStyle name="Normal 133" xfId="3079"/>
    <cellStyle name="Normal 134" xfId="3080"/>
    <cellStyle name="Normal 14" xfId="1574"/>
    <cellStyle name="Normal 14 10" xfId="1575"/>
    <cellStyle name="Normal 14 11" xfId="1576"/>
    <cellStyle name="Normal 14 12" xfId="1577"/>
    <cellStyle name="Normal 14 13" xfId="1578"/>
    <cellStyle name="Normal 14 14" xfId="1579"/>
    <cellStyle name="Normal 14 2" xfId="1580"/>
    <cellStyle name="Normal 14 2 2" xfId="1581"/>
    <cellStyle name="Normal 14 2 2 2" xfId="1582"/>
    <cellStyle name="Normal 14 2 2 3" xfId="1583"/>
    <cellStyle name="Normal 14 2 3" xfId="1584"/>
    <cellStyle name="Normal 14 2 4" xfId="1585"/>
    <cellStyle name="Normal 14 3" xfId="1586"/>
    <cellStyle name="Normal 14 3 2" xfId="1587"/>
    <cellStyle name="Normal 14 3 2 2" xfId="1588"/>
    <cellStyle name="Normal 14 3 2 3" xfId="1589"/>
    <cellStyle name="Normal 14 3 3" xfId="1590"/>
    <cellStyle name="Normal 14 3 4" xfId="1591"/>
    <cellStyle name="Normal 14 4" xfId="1592"/>
    <cellStyle name="Normal 14 5" xfId="1593"/>
    <cellStyle name="Normal 14 6" xfId="1594"/>
    <cellStyle name="Normal 14 7" xfId="1595"/>
    <cellStyle name="Normal 14 8" xfId="1596"/>
    <cellStyle name="Normal 14 9" xfId="1597"/>
    <cellStyle name="Normal 14 9 2" xfId="1598"/>
    <cellStyle name="Normal 14 9 3" xfId="1599"/>
    <cellStyle name="Normal 15" xfId="1600"/>
    <cellStyle name="Normal 15 10" xfId="1601"/>
    <cellStyle name="Normal 15 2" xfId="1602"/>
    <cellStyle name="Normal 15 2 2" xfId="1603"/>
    <cellStyle name="Normal 15 2 2 2" xfId="1604"/>
    <cellStyle name="Normal 15 2 2 3" xfId="1605"/>
    <cellStyle name="Normal 15 2 3" xfId="1606"/>
    <cellStyle name="Normal 15 2 4" xfId="1607"/>
    <cellStyle name="Normal 15 2 5" xfId="1608"/>
    <cellStyle name="Normal 15 3" xfId="1609"/>
    <cellStyle name="Normal 15 3 2" xfId="1610"/>
    <cellStyle name="Normal 15 3 2 2" xfId="1611"/>
    <cellStyle name="Normal 15 3 2 3" xfId="1612"/>
    <cellStyle name="Normal 15 3 3" xfId="1613"/>
    <cellStyle name="Normal 15 3 4" xfId="1614"/>
    <cellStyle name="Normal 15 3 5" xfId="1615"/>
    <cellStyle name="Normal 15 4" xfId="1616"/>
    <cellStyle name="Normal 15 5" xfId="1617"/>
    <cellStyle name="Normal 15 6" xfId="1618"/>
    <cellStyle name="Normal 15 7" xfId="1619"/>
    <cellStyle name="Normal 15 8" xfId="1620"/>
    <cellStyle name="Normal 15 8 2" xfId="1621"/>
    <cellStyle name="Normal 15 8 3" xfId="1622"/>
    <cellStyle name="Normal 15 9" xfId="1623"/>
    <cellStyle name="Normal 16" xfId="1624"/>
    <cellStyle name="Normal 16 2" xfId="1625"/>
    <cellStyle name="Normal 16 2 2" xfId="1626"/>
    <cellStyle name="Normal 16 3" xfId="1627"/>
    <cellStyle name="Normal 16 4" xfId="1628"/>
    <cellStyle name="Normal 17" xfId="1629"/>
    <cellStyle name="Normal 17 2" xfId="1630"/>
    <cellStyle name="Normal 17 2 2" xfId="1631"/>
    <cellStyle name="Normal 17 3" xfId="1632"/>
    <cellStyle name="Normal 17 4" xfId="1633"/>
    <cellStyle name="Normal 18" xfId="1634"/>
    <cellStyle name="Normal 18 2" xfId="1635"/>
    <cellStyle name="Normal 18 2 2" xfId="1636"/>
    <cellStyle name="Normal 18 3" xfId="1637"/>
    <cellStyle name="Normal 18 4" xfId="1638"/>
    <cellStyle name="Normal 19" xfId="1639"/>
    <cellStyle name="Normal 19 2" xfId="1640"/>
    <cellStyle name="Normal 19 3" xfId="1641"/>
    <cellStyle name="Normal 19 4" xfId="1642"/>
    <cellStyle name="Normal 2" xfId="4"/>
    <cellStyle name="Normal 2 10" xfId="1643"/>
    <cellStyle name="Normal 2 10 2" xfId="1644"/>
    <cellStyle name="Normal 2 10 2 2" xfId="1645"/>
    <cellStyle name="Normal 2 10 3" xfId="1646"/>
    <cellStyle name="Normal 2 11" xfId="1647"/>
    <cellStyle name="Normal 2 11 2" xfId="1648"/>
    <cellStyle name="Normal 2 11 2 2" xfId="1649"/>
    <cellStyle name="Normal 2 11 3" xfId="1650"/>
    <cellStyle name="Normal 2 12" xfId="1651"/>
    <cellStyle name="Normal 2 13" xfId="1652"/>
    <cellStyle name="Normal 2 14" xfId="1653"/>
    <cellStyle name="Normal 2 15" xfId="1654"/>
    <cellStyle name="Normal 2 2" xfId="1655"/>
    <cellStyle name="Normal 2 2 2" xfId="1656"/>
    <cellStyle name="Normal 2 2 2 2" xfId="1657"/>
    <cellStyle name="Normal 2 2 2 3" xfId="1658"/>
    <cellStyle name="Normal 2 2 2 4" xfId="1659"/>
    <cellStyle name="Normal 2 2 3" xfId="1660"/>
    <cellStyle name="Normal 2 2 3 2" xfId="1661"/>
    <cellStyle name="Normal 2 2 4" xfId="1662"/>
    <cellStyle name="Normal 2 2 4 2" xfId="1663"/>
    <cellStyle name="Normal 2 2 5" xfId="1664"/>
    <cellStyle name="Normal 2 2 5 2" xfId="1665"/>
    <cellStyle name="Normal 2 2 6" xfId="1666"/>
    <cellStyle name="Normal 2 2 6 2" xfId="1667"/>
    <cellStyle name="Normal 2 2 6 3" xfId="1668"/>
    <cellStyle name="Normal 2 3" xfId="1669"/>
    <cellStyle name="Normal 2 3 2" xfId="1670"/>
    <cellStyle name="Normal 2 3 2 2" xfId="1671"/>
    <cellStyle name="Normal 2 3 3" xfId="1672"/>
    <cellStyle name="Normal 2 3 3 2" xfId="1673"/>
    <cellStyle name="Normal 2 3 4" xfId="1674"/>
    <cellStyle name="Normal 2 3 4 2" xfId="1675"/>
    <cellStyle name="Normal 2 3 5" xfId="3"/>
    <cellStyle name="Normal 2 4" xfId="1676"/>
    <cellStyle name="Normal 2 4 2" xfId="1677"/>
    <cellStyle name="Normal 2 4 2 2" xfId="1678"/>
    <cellStyle name="Normal 2 4 2 3" xfId="1679"/>
    <cellStyle name="Normal 2 4 3" xfId="1680"/>
    <cellStyle name="Normal 2 4 3 2" xfId="1681"/>
    <cellStyle name="Normal 2 4 4" xfId="1682"/>
    <cellStyle name="Normal 2 5" xfId="1683"/>
    <cellStyle name="Normal 2 5 2" xfId="1684"/>
    <cellStyle name="Normal 2 5 2 2" xfId="1685"/>
    <cellStyle name="Normal 2 5 2 3" xfId="1686"/>
    <cellStyle name="Normal 2 5 3" xfId="1687"/>
    <cellStyle name="Normal 2 5 4" xfId="1688"/>
    <cellStyle name="Normal 2 6" xfId="1689"/>
    <cellStyle name="Normal 2 6 2" xfId="1690"/>
    <cellStyle name="Normal 2 6 3" xfId="1691"/>
    <cellStyle name="Normal 2 7" xfId="1692"/>
    <cellStyle name="Normal 2 7 2" xfId="1693"/>
    <cellStyle name="Normal 2 7 2 2" xfId="1694"/>
    <cellStyle name="Normal 2 7 3" xfId="1695"/>
    <cellStyle name="Normal 2 7 4" xfId="1696"/>
    <cellStyle name="Normal 2 8" xfId="1697"/>
    <cellStyle name="Normal 2 8 2" xfId="1698"/>
    <cellStyle name="Normal 2 9" xfId="1699"/>
    <cellStyle name="Normal 2 9 2" xfId="1700"/>
    <cellStyle name="Normal 2 9 2 2" xfId="1701"/>
    <cellStyle name="Normal 2 9 3" xfId="1702"/>
    <cellStyle name="Normal 2_2D - MAY 24 2010 Ten Year ATRR Forecast for Stakeholders - Updated to SL Rev 12 for PowerPoint" xfId="1703"/>
    <cellStyle name="Normal 20" xfId="1704"/>
    <cellStyle name="Normal 20 10 2" xfId="1705"/>
    <cellStyle name="Normal 20 2" xfId="1706"/>
    <cellStyle name="Normal 20 3" xfId="1707"/>
    <cellStyle name="Normal 20 4" xfId="1708"/>
    <cellStyle name="Normal 21" xfId="1709"/>
    <cellStyle name="Normal 21 2" xfId="1710"/>
    <cellStyle name="Normal 21 3" xfId="1711"/>
    <cellStyle name="Normal 21 4" xfId="1712"/>
    <cellStyle name="Normal 21 5" xfId="1713"/>
    <cellStyle name="Normal 21 6" xfId="1714"/>
    <cellStyle name="Normal 21 7" xfId="1715"/>
    <cellStyle name="Normal 22" xfId="1716"/>
    <cellStyle name="Normal 22 2" xfId="1717"/>
    <cellStyle name="Normal 22 3" xfId="1718"/>
    <cellStyle name="Normal 22 4" xfId="1719"/>
    <cellStyle name="Normal 22 5" xfId="1720"/>
    <cellStyle name="Normal 22 6" xfId="1721"/>
    <cellStyle name="Normal 22 7" xfId="1722"/>
    <cellStyle name="Normal 23" xfId="1723"/>
    <cellStyle name="Normal 23 2" xfId="1724"/>
    <cellStyle name="Normal 23 3" xfId="1725"/>
    <cellStyle name="Normal 23 4" xfId="1726"/>
    <cellStyle name="Normal 23 5" xfId="1727"/>
    <cellStyle name="Normal 23 6" xfId="1728"/>
    <cellStyle name="Normal 23 7" xfId="1729"/>
    <cellStyle name="Normal 24" xfId="1730"/>
    <cellStyle name="Normal 24 2" xfId="1731"/>
    <cellStyle name="Normal 24 3" xfId="1732"/>
    <cellStyle name="Normal 24 4" xfId="1733"/>
    <cellStyle name="Normal 25" xfId="1734"/>
    <cellStyle name="Normal 25 2" xfId="1735"/>
    <cellStyle name="Normal 25 3" xfId="1736"/>
    <cellStyle name="Normal 25 4" xfId="1737"/>
    <cellStyle name="Normal 26" xfId="1738"/>
    <cellStyle name="Normal 26 2" xfId="1739"/>
    <cellStyle name="Normal 26 3" xfId="1740"/>
    <cellStyle name="Normal 26 4" xfId="1741"/>
    <cellStyle name="Normal 26 5" xfId="1742"/>
    <cellStyle name="Normal 26 6" xfId="1743"/>
    <cellStyle name="Normal 26 7" xfId="1744"/>
    <cellStyle name="Normal 27" xfId="1745"/>
    <cellStyle name="Normal 27 2" xfId="1746"/>
    <cellStyle name="Normal 27 3" xfId="1747"/>
    <cellStyle name="Normal 27 4" xfId="1748"/>
    <cellStyle name="Normal 28" xfId="1749"/>
    <cellStyle name="Normal 28 2" xfId="1750"/>
    <cellStyle name="Normal 28 3" xfId="1751"/>
    <cellStyle name="Normal 28 4" xfId="1752"/>
    <cellStyle name="Normal 28 5" xfId="1753"/>
    <cellStyle name="Normal 28 6" xfId="1754"/>
    <cellStyle name="Normal 28 7" xfId="1755"/>
    <cellStyle name="Normal 29" xfId="1756"/>
    <cellStyle name="Normal 29 2" xfId="1757"/>
    <cellStyle name="Normal 29 3" xfId="1758"/>
    <cellStyle name="Normal 29 4" xfId="1759"/>
    <cellStyle name="Normal 29 5" xfId="1760"/>
    <cellStyle name="Normal 29 6" xfId="1761"/>
    <cellStyle name="Normal 29 7" xfId="1762"/>
    <cellStyle name="Normal 3" xfId="1763"/>
    <cellStyle name="Normal 3 10" xfId="1764"/>
    <cellStyle name="Normal 3 11" xfId="1765"/>
    <cellStyle name="Normal 3 12" xfId="1766"/>
    <cellStyle name="Normal 3 13" xfId="1767"/>
    <cellStyle name="Normal 3 2" xfId="1768"/>
    <cellStyle name="Normal 3 2 2" xfId="1769"/>
    <cellStyle name="Normal 3 2 2 2" xfId="1770"/>
    <cellStyle name="Normal 3 2 2 3" xfId="1771"/>
    <cellStyle name="Normal 3 2 2 4" xfId="1772"/>
    <cellStyle name="Normal 3 2 3" xfId="1773"/>
    <cellStyle name="Normal 3 2 3 2" xfId="1774"/>
    <cellStyle name="Normal 3 2 4" xfId="1775"/>
    <cellStyle name="Normal 3 2_2D - MAY 24 2010 Ten Year ATRR Forecast for Stakeholders - Updated to SL Rev 12 for PowerPoint" xfId="1776"/>
    <cellStyle name="Normal 3 3" xfId="1777"/>
    <cellStyle name="Normal 3 3 2" xfId="1778"/>
    <cellStyle name="Normal 3 3 2 2" xfId="1779"/>
    <cellStyle name="Normal 3 3 2 2 2" xfId="1780"/>
    <cellStyle name="Normal 3 3 2 3" xfId="1781"/>
    <cellStyle name="Normal 3 3 3" xfId="1782"/>
    <cellStyle name="Normal 3 3 3 2" xfId="1783"/>
    <cellStyle name="Normal 3 3 4" xfId="1784"/>
    <cellStyle name="Normal 3 3 5" xfId="1785"/>
    <cellStyle name="Normal 3 4" xfId="1786"/>
    <cellStyle name="Normal 3 4 2" xfId="1787"/>
    <cellStyle name="Normal 3 4 3" xfId="1788"/>
    <cellStyle name="Normal 3 4 4" xfId="1789"/>
    <cellStyle name="Normal 3 5" xfId="1790"/>
    <cellStyle name="Normal 3 5 2" xfId="1791"/>
    <cellStyle name="Normal 3 5 3" xfId="1792"/>
    <cellStyle name="Normal 3 6" xfId="1793"/>
    <cellStyle name="Normal 3 6 2" xfId="1794"/>
    <cellStyle name="Normal 3 7" xfId="1795"/>
    <cellStyle name="Normal 3 7 2" xfId="1796"/>
    <cellStyle name="Normal 3 8" xfId="1797"/>
    <cellStyle name="Normal 3 8 2" xfId="1798"/>
    <cellStyle name="Normal 3 9" xfId="1799"/>
    <cellStyle name="Normal 3 9 2" xfId="1800"/>
    <cellStyle name="Normal 3 9 3" xfId="1801"/>
    <cellStyle name="Normal 3_108 Summary" xfId="1802"/>
    <cellStyle name="Normal 30" xfId="1803"/>
    <cellStyle name="Normal 30 2" xfId="1804"/>
    <cellStyle name="Normal 30 3" xfId="1805"/>
    <cellStyle name="Normal 30 4" xfId="1806"/>
    <cellStyle name="Normal 31" xfId="1807"/>
    <cellStyle name="Normal 31 10 2" xfId="1808"/>
    <cellStyle name="Normal 31 2" xfId="1809"/>
    <cellStyle name="Normal 31 3" xfId="1810"/>
    <cellStyle name="Normal 31 4" xfId="1811"/>
    <cellStyle name="Normal 32" xfId="1812"/>
    <cellStyle name="Normal 32 10 2" xfId="1813"/>
    <cellStyle name="Normal 32 2" xfId="1814"/>
    <cellStyle name="Normal 32 3" xfId="1815"/>
    <cellStyle name="Normal 32 4" xfId="1816"/>
    <cellStyle name="Normal 33" xfId="1817"/>
    <cellStyle name="Normal 33 2" xfId="1818"/>
    <cellStyle name="Normal 33 3" xfId="1819"/>
    <cellStyle name="Normal 33 4" xfId="1820"/>
    <cellStyle name="Normal 34" xfId="1821"/>
    <cellStyle name="Normal 34 2" xfId="1822"/>
    <cellStyle name="Normal 34 3" xfId="1823"/>
    <cellStyle name="Normal 34 4" xfId="1824"/>
    <cellStyle name="Normal 35" xfId="1825"/>
    <cellStyle name="Normal 35 2" xfId="1826"/>
    <cellStyle name="Normal 35 2 2" xfId="1827"/>
    <cellStyle name="Normal 35 3" xfId="1828"/>
    <cellStyle name="Normal 35 4" xfId="1829"/>
    <cellStyle name="Normal 35 5" xfId="1830"/>
    <cellStyle name="Normal 35 6" xfId="1831"/>
    <cellStyle name="Normal 35 7" xfId="1832"/>
    <cellStyle name="Normal 36" xfId="1833"/>
    <cellStyle name="Normal 36 2" xfId="1834"/>
    <cellStyle name="Normal 36 3" xfId="1835"/>
    <cellStyle name="Normal 36 4" xfId="1836"/>
    <cellStyle name="Normal 36 5" xfId="1837"/>
    <cellStyle name="Normal 36 6" xfId="1838"/>
    <cellStyle name="Normal 37" xfId="1839"/>
    <cellStyle name="Normal 37 2" xfId="1840"/>
    <cellStyle name="Normal 37 3" xfId="1841"/>
    <cellStyle name="Normal 38" xfId="1842"/>
    <cellStyle name="Normal 38 2" xfId="1843"/>
    <cellStyle name="Normal 38 3" xfId="1844"/>
    <cellStyle name="Normal 39" xfId="1845"/>
    <cellStyle name="Normal 39 2" xfId="1846"/>
    <cellStyle name="Normal 39 3" xfId="1847"/>
    <cellStyle name="Normal 4" xfId="1848"/>
    <cellStyle name="Normal 4 2" xfId="1849"/>
    <cellStyle name="Normal 4 2 2" xfId="1850"/>
    <cellStyle name="Normal 4 2 3" xfId="1851"/>
    <cellStyle name="Normal 4 2 4" xfId="1852"/>
    <cellStyle name="Normal 4 3" xfId="1853"/>
    <cellStyle name="Normal 4 3 2" xfId="1854"/>
    <cellStyle name="Normal 4 3 3" xfId="1855"/>
    <cellStyle name="Normal 4 3 4" xfId="1856"/>
    <cellStyle name="Normal 4 4" xfId="1857"/>
    <cellStyle name="Normal 4 4 2" xfId="1858"/>
    <cellStyle name="Normal 4 4 3" xfId="1859"/>
    <cellStyle name="Normal 4 4 4" xfId="1860"/>
    <cellStyle name="Normal 4 5" xfId="1861"/>
    <cellStyle name="Normal 4 5 2" xfId="1862"/>
    <cellStyle name="Normal 4 5 3" xfId="1863"/>
    <cellStyle name="Normal 4 6" xfId="1864"/>
    <cellStyle name="Normal 4_2D - MAY 24 2010 Ten Year ATRR Forecast for Stakeholders - Updated to SL Rev 12 for PowerPoint" xfId="1865"/>
    <cellStyle name="Normal 40" xfId="1866"/>
    <cellStyle name="Normal 40 2" xfId="1867"/>
    <cellStyle name="Normal 40 3" xfId="1868"/>
    <cellStyle name="Normal 40 4" xfId="1869"/>
    <cellStyle name="Normal 40 5" xfId="1870"/>
    <cellStyle name="Normal 40 6" xfId="1871"/>
    <cellStyle name="Normal 41" xfId="1872"/>
    <cellStyle name="Normal 41 2" xfId="1873"/>
    <cellStyle name="Normal 41 2 2" xfId="1874"/>
    <cellStyle name="Normal 41 2 2 2" xfId="1875"/>
    <cellStyle name="Normal 41 2 2 3" xfId="1876"/>
    <cellStyle name="Normal 41 2 3" xfId="1877"/>
    <cellStyle name="Normal 41 2 4" xfId="1878"/>
    <cellStyle name="Normal 41 3" xfId="1879"/>
    <cellStyle name="Normal 41 4" xfId="1880"/>
    <cellStyle name="Normal 41 5" xfId="1881"/>
    <cellStyle name="Normal 41 6" xfId="1882"/>
    <cellStyle name="Normal 42" xfId="1883"/>
    <cellStyle name="Normal 42 2" xfId="1884"/>
    <cellStyle name="Normal 42 3" xfId="1885"/>
    <cellStyle name="Normal 43" xfId="1886"/>
    <cellStyle name="Normal 43 2" xfId="1887"/>
    <cellStyle name="Normal 43 3" xfId="1888"/>
    <cellStyle name="Normal 44" xfId="1889"/>
    <cellStyle name="Normal 44 2" xfId="1890"/>
    <cellStyle name="Normal 44 3" xfId="1891"/>
    <cellStyle name="Normal 44 4" xfId="1892"/>
    <cellStyle name="Normal 44 5" xfId="1893"/>
    <cellStyle name="Normal 44 6" xfId="1894"/>
    <cellStyle name="Normal 45" xfId="1895"/>
    <cellStyle name="Normal 45 2" xfId="1896"/>
    <cellStyle name="Normal 45 3" xfId="1897"/>
    <cellStyle name="Normal 45 4" xfId="1898"/>
    <cellStyle name="Normal 45 5" xfId="1899"/>
    <cellStyle name="Normal 45 6" xfId="1900"/>
    <cellStyle name="Normal 46" xfId="1901"/>
    <cellStyle name="Normal 46 2" xfId="1902"/>
    <cellStyle name="Normal 46 3" xfId="1903"/>
    <cellStyle name="Normal 47" xfId="1904"/>
    <cellStyle name="Normal 47 2" xfId="1905"/>
    <cellStyle name="Normal 47 3" xfId="1906"/>
    <cellStyle name="Normal 48" xfId="1907"/>
    <cellStyle name="Normal 48 2" xfId="1908"/>
    <cellStyle name="Normal 48 3" xfId="1909"/>
    <cellStyle name="Normal 49" xfId="1910"/>
    <cellStyle name="Normal 49 2" xfId="1911"/>
    <cellStyle name="Normal 49 3" xfId="1912"/>
    <cellStyle name="Normal 5" xfId="1913"/>
    <cellStyle name="Normal 5 10" xfId="1914"/>
    <cellStyle name="Normal 5 11" xfId="1915"/>
    <cellStyle name="Normal 5 2" xfId="1916"/>
    <cellStyle name="Normal 5 2 2" xfId="1917"/>
    <cellStyle name="Normal 5 2 2 2" xfId="1918"/>
    <cellStyle name="Normal 5 2 3" xfId="1919"/>
    <cellStyle name="Normal 5 2 4" xfId="1920"/>
    <cellStyle name="Normal 5 2 5" xfId="1921"/>
    <cellStyle name="Normal 5 2 6" xfId="1922"/>
    <cellStyle name="Normal 5 2 7" xfId="1923"/>
    <cellStyle name="Normal 5 3" xfId="1924"/>
    <cellStyle name="Normal 5 4" xfId="1925"/>
    <cellStyle name="Normal 5 4 2" xfId="1926"/>
    <cellStyle name="Normal 5 5" xfId="1927"/>
    <cellStyle name="Normal 5 5 2" xfId="1928"/>
    <cellStyle name="Normal 5 5 2 2" xfId="1929"/>
    <cellStyle name="Normal 5 5 3" xfId="1930"/>
    <cellStyle name="Normal 5 6" xfId="1931"/>
    <cellStyle name="Normal 5 6 2" xfId="1932"/>
    <cellStyle name="Normal 5 6 2 2" xfId="1933"/>
    <cellStyle name="Normal 5 6 3" xfId="1934"/>
    <cellStyle name="Normal 5 7" xfId="1935"/>
    <cellStyle name="Normal 5 7 2" xfId="1936"/>
    <cellStyle name="Normal 5 7 2 2" xfId="1937"/>
    <cellStyle name="Normal 5 7 3" xfId="1938"/>
    <cellStyle name="Normal 5 8" xfId="1939"/>
    <cellStyle name="Normal 5 8 2" xfId="1940"/>
    <cellStyle name="Normal 5 9" xfId="1941"/>
    <cellStyle name="Normal 5 9 2" xfId="1942"/>
    <cellStyle name="Normal 50" xfId="1943"/>
    <cellStyle name="Normal 50 2" xfId="1944"/>
    <cellStyle name="Normal 50 3" xfId="1945"/>
    <cellStyle name="Normal 51" xfId="1946"/>
    <cellStyle name="Normal 51 2" xfId="1947"/>
    <cellStyle name="Normal 51 3" xfId="1948"/>
    <cellStyle name="Normal 52" xfId="1949"/>
    <cellStyle name="Normal 52 2" xfId="1950"/>
    <cellStyle name="Normal 52 3" xfId="1951"/>
    <cellStyle name="Normal 53" xfId="1952"/>
    <cellStyle name="Normal 53 2" xfId="1953"/>
    <cellStyle name="Normal 53 3" xfId="1954"/>
    <cellStyle name="Normal 54" xfId="1955"/>
    <cellStyle name="Normal 54 2" xfId="1956"/>
    <cellStyle name="Normal 54 3" xfId="1957"/>
    <cellStyle name="Normal 55" xfId="1958"/>
    <cellStyle name="Normal 55 2" xfId="1959"/>
    <cellStyle name="Normal 55 3" xfId="1960"/>
    <cellStyle name="Normal 56" xfId="1961"/>
    <cellStyle name="Normal 56 2" xfId="1962"/>
    <cellStyle name="Normal 56 3" xfId="1963"/>
    <cellStyle name="Normal 57" xfId="1964"/>
    <cellStyle name="Normal 57 2" xfId="1965"/>
    <cellStyle name="Normal 57 3" xfId="1966"/>
    <cellStyle name="Normal 58" xfId="1967"/>
    <cellStyle name="Normal 58 2" xfId="1968"/>
    <cellStyle name="Normal 58 3" xfId="1969"/>
    <cellStyle name="Normal 59" xfId="1970"/>
    <cellStyle name="Normal 59 2" xfId="1971"/>
    <cellStyle name="Normal 59 3" xfId="1972"/>
    <cellStyle name="Normal 6" xfId="1973"/>
    <cellStyle name="Normal 6 10" xfId="1974"/>
    <cellStyle name="Normal 6 10 2" xfId="1975"/>
    <cellStyle name="Normal 6 11" xfId="1976"/>
    <cellStyle name="Normal 6 11 2" xfId="1977"/>
    <cellStyle name="Normal 6 11 3" xfId="1978"/>
    <cellStyle name="Normal 6 12" xfId="1979"/>
    <cellStyle name="Normal 6 12 2" xfId="1980"/>
    <cellStyle name="Normal 6 13" xfId="1981"/>
    <cellStyle name="Normal 6 14" xfId="1982"/>
    <cellStyle name="Normal 6 2" xfId="1983"/>
    <cellStyle name="Normal 6 2 2" xfId="1984"/>
    <cellStyle name="Normal 6 2 2 2" xfId="1985"/>
    <cellStyle name="Normal 6 2 2 3" xfId="1986"/>
    <cellStyle name="Normal 6 2 2 4" xfId="1987"/>
    <cellStyle name="Normal 6 2 3" xfId="1988"/>
    <cellStyle name="Normal 6 2 3 2" xfId="1989"/>
    <cellStyle name="Normal 6 2 4" xfId="1990"/>
    <cellStyle name="Normal 6 2 5" xfId="1991"/>
    <cellStyle name="Normal 6 3" xfId="1992"/>
    <cellStyle name="Normal 6 3 2" xfId="1993"/>
    <cellStyle name="Normal 6 3 2 2" xfId="1994"/>
    <cellStyle name="Normal 6 3 2 3" xfId="1995"/>
    <cellStyle name="Normal 6 3 2 4" xfId="1996"/>
    <cellStyle name="Normal 6 3 3" xfId="1997"/>
    <cellStyle name="Normal 6 3 3 2" xfId="1998"/>
    <cellStyle name="Normal 6 3 4" xfId="1999"/>
    <cellStyle name="Normal 6 3 5" xfId="2000"/>
    <cellStyle name="Normal 6 4" xfId="2001"/>
    <cellStyle name="Normal 6 4 2" xfId="2002"/>
    <cellStyle name="Normal 6 4 3" xfId="2003"/>
    <cellStyle name="Normal 6 5" xfId="2004"/>
    <cellStyle name="Normal 6 5 2" xfId="2005"/>
    <cellStyle name="Normal 6 5 3" xfId="2006"/>
    <cellStyle name="Normal 6 6" xfId="2007"/>
    <cellStyle name="Normal 6 6 2" xfId="2008"/>
    <cellStyle name="Normal 6 6 3" xfId="2009"/>
    <cellStyle name="Normal 6 7" xfId="2010"/>
    <cellStyle name="Normal 6 7 2" xfId="2011"/>
    <cellStyle name="Normal 6 7 3" xfId="2012"/>
    <cellStyle name="Normal 6 8" xfId="2013"/>
    <cellStyle name="Normal 6 8 2" xfId="2014"/>
    <cellStyle name="Normal 6 8 3" xfId="2015"/>
    <cellStyle name="Normal 6 9" xfId="2016"/>
    <cellStyle name="Normal 6 9 2" xfId="2017"/>
    <cellStyle name="Normal 6 9 3" xfId="2018"/>
    <cellStyle name="Normal 60" xfId="2019"/>
    <cellStyle name="Normal 60 2" xfId="2020"/>
    <cellStyle name="Normal 60 3" xfId="2021"/>
    <cellStyle name="Normal 61" xfId="2022"/>
    <cellStyle name="Normal 61 2" xfId="2023"/>
    <cellStyle name="Normal 61 3" xfId="2024"/>
    <cellStyle name="Normal 62" xfId="2025"/>
    <cellStyle name="Normal 62 2" xfId="2026"/>
    <cellStyle name="Normal 62 3" xfId="2027"/>
    <cellStyle name="Normal 63" xfId="2028"/>
    <cellStyle name="Normal 63 2" xfId="2029"/>
    <cellStyle name="Normal 63 3" xfId="2030"/>
    <cellStyle name="Normal 64" xfId="2031"/>
    <cellStyle name="Normal 65" xfId="2032"/>
    <cellStyle name="Normal 65 2" xfId="2033"/>
    <cellStyle name="Normal 66" xfId="2034"/>
    <cellStyle name="Normal 66 2" xfId="2035"/>
    <cellStyle name="Normal 67" xfId="2036"/>
    <cellStyle name="Normal 68" xfId="2037"/>
    <cellStyle name="Normal 69" xfId="2038"/>
    <cellStyle name="Normal 69 2" xfId="2039"/>
    <cellStyle name="Normal 7" xfId="2040"/>
    <cellStyle name="Normal 7 10" xfId="2041"/>
    <cellStyle name="Normal 7 11" xfId="2042"/>
    <cellStyle name="Normal 7 12" xfId="2043"/>
    <cellStyle name="Normal 7 13" xfId="2044"/>
    <cellStyle name="Normal 7 14" xfId="2045"/>
    <cellStyle name="Normal 7 2" xfId="2046"/>
    <cellStyle name="Normal 7 2 2" xfId="2047"/>
    <cellStyle name="Normal 7 2 2 2" xfId="2048"/>
    <cellStyle name="Normal 7 2 2 3" xfId="2049"/>
    <cellStyle name="Normal 7 2 2 4" xfId="2050"/>
    <cellStyle name="Normal 7 2 3" xfId="2051"/>
    <cellStyle name="Normal 7 2 3 2" xfId="2052"/>
    <cellStyle name="Normal 7 2 4" xfId="2053"/>
    <cellStyle name="Normal 7 2 4 2" xfId="2054"/>
    <cellStyle name="Normal 7 2 5" xfId="2055"/>
    <cellStyle name="Normal 7 3" xfId="2056"/>
    <cellStyle name="Normal 7 3 2" xfId="2057"/>
    <cellStyle name="Normal 7 3 2 2" xfId="2058"/>
    <cellStyle name="Normal 7 3 2 3" xfId="2059"/>
    <cellStyle name="Normal 7 3 3" xfId="2060"/>
    <cellStyle name="Normal 7 3 4" xfId="2061"/>
    <cellStyle name="Normal 7 3 5" xfId="2062"/>
    <cellStyle name="Normal 7 4" xfId="2063"/>
    <cellStyle name="Normal 7 4 2" xfId="2064"/>
    <cellStyle name="Normal 7 5" xfId="2065"/>
    <cellStyle name="Normal 7 5 2" xfId="2066"/>
    <cellStyle name="Normal 7 6" xfId="2067"/>
    <cellStyle name="Normal 7 7" xfId="2068"/>
    <cellStyle name="Normal 7 8" xfId="2069"/>
    <cellStyle name="Normal 7 9" xfId="2070"/>
    <cellStyle name="Normal 7 9 2" xfId="2071"/>
    <cellStyle name="Normal 7 9 3" xfId="2072"/>
    <cellStyle name="Normal 70" xfId="2073"/>
    <cellStyle name="Normal 70 2" xfId="2074"/>
    <cellStyle name="Normal 71" xfId="2075"/>
    <cellStyle name="Normal 72" xfId="2076"/>
    <cellStyle name="Normal 73" xfId="2077"/>
    <cellStyle name="Normal 74" xfId="2078"/>
    <cellStyle name="Normal 75" xfId="2079"/>
    <cellStyle name="Normal 76" xfId="2080"/>
    <cellStyle name="Normal 77" xfId="2081"/>
    <cellStyle name="Normal 78" xfId="2082"/>
    <cellStyle name="Normal 79" xfId="2083"/>
    <cellStyle name="Normal 8" xfId="2084"/>
    <cellStyle name="Normal 8 10" xfId="2085"/>
    <cellStyle name="Normal 8 11" xfId="2086"/>
    <cellStyle name="Normal 8 12" xfId="2087"/>
    <cellStyle name="Normal 8 13" xfId="2088"/>
    <cellStyle name="Normal 8 14" xfId="2089"/>
    <cellStyle name="Normal 8 2" xfId="2090"/>
    <cellStyle name="Normal 8 2 2" xfId="2091"/>
    <cellStyle name="Normal 8 2 2 2" xfId="2092"/>
    <cellStyle name="Normal 8 2 2 3" xfId="2093"/>
    <cellStyle name="Normal 8 2 2 4" xfId="2094"/>
    <cellStyle name="Normal 8 2 3" xfId="2095"/>
    <cellStyle name="Normal 8 2 4" xfId="2096"/>
    <cellStyle name="Normal 8 2 5" xfId="2097"/>
    <cellStyle name="Normal 8 3" xfId="2098"/>
    <cellStyle name="Normal 8 3 2" xfId="2099"/>
    <cellStyle name="Normal 8 3 2 2" xfId="2100"/>
    <cellStyle name="Normal 8 3 2 3" xfId="2101"/>
    <cellStyle name="Normal 8 3 3" xfId="2102"/>
    <cellStyle name="Normal 8 3 4" xfId="2103"/>
    <cellStyle name="Normal 8 3 5" xfId="2104"/>
    <cellStyle name="Normal 8 4" xfId="2105"/>
    <cellStyle name="Normal 8 4 2" xfId="2106"/>
    <cellStyle name="Normal 8 5" xfId="2107"/>
    <cellStyle name="Normal 8 5 2" xfId="2108"/>
    <cellStyle name="Normal 8 6" xfId="2109"/>
    <cellStyle name="Normal 8 7" xfId="2110"/>
    <cellStyle name="Normal 8 8" xfId="2111"/>
    <cellStyle name="Normal 8 9" xfId="2112"/>
    <cellStyle name="Normal 8 9 2" xfId="2113"/>
    <cellStyle name="Normal 8 9 3" xfId="2114"/>
    <cellStyle name="Normal 80" xfId="2115"/>
    <cellStyle name="Normal 81" xfId="2116"/>
    <cellStyle name="Normal 82" xfId="2117"/>
    <cellStyle name="Normal 83" xfId="2118"/>
    <cellStyle name="Normal 84" xfId="2119"/>
    <cellStyle name="Normal 85" xfId="2120"/>
    <cellStyle name="Normal 86" xfId="2121"/>
    <cellStyle name="Normal 87" xfId="2122"/>
    <cellStyle name="Normal 88" xfId="2123"/>
    <cellStyle name="Normal 89" xfId="2124"/>
    <cellStyle name="Normal 9" xfId="2125"/>
    <cellStyle name="Normal 9 2" xfId="2126"/>
    <cellStyle name="Normal 9 2 2" xfId="2127"/>
    <cellStyle name="Normal 9 3" xfId="2128"/>
    <cellStyle name="Normal 9 3 2" xfId="2129"/>
    <cellStyle name="Normal 9 4" xfId="2130"/>
    <cellStyle name="Normal 9 4 2" xfId="2131"/>
    <cellStyle name="Normal 9 5" xfId="2132"/>
    <cellStyle name="Normal 9 6" xfId="2133"/>
    <cellStyle name="Normal 9 7" xfId="2134"/>
    <cellStyle name="Normal 90" xfId="2135"/>
    <cellStyle name="Normal 91" xfId="2136"/>
    <cellStyle name="Normal 92" xfId="2137"/>
    <cellStyle name="Normal 93" xfId="2138"/>
    <cellStyle name="Normal 94" xfId="2139"/>
    <cellStyle name="Normal 95" xfId="2140"/>
    <cellStyle name="Normal 96" xfId="2141"/>
    <cellStyle name="Normal 97" xfId="2142"/>
    <cellStyle name="Normal 98" xfId="2143"/>
    <cellStyle name="Normal 99" xfId="2144"/>
    <cellStyle name="Normal Bold" xfId="2145"/>
    <cellStyle name="Normal Pct" xfId="2146"/>
    <cellStyle name="Normal_2004 NUMWA Expense by Location" xfId="3078"/>
    <cellStyle name="Normal_FASB effect for Hugh - REVISED" xfId="3076"/>
    <cellStyle name="Note 10" xfId="2147"/>
    <cellStyle name="Note 10 2" xfId="2148"/>
    <cellStyle name="Note 10 3" xfId="2149"/>
    <cellStyle name="Note 10 4" xfId="2150"/>
    <cellStyle name="Note 10 5" xfId="2151"/>
    <cellStyle name="Note 10 6" xfId="2152"/>
    <cellStyle name="Note 11" xfId="2153"/>
    <cellStyle name="Note 11 2" xfId="2154"/>
    <cellStyle name="Note 11 3" xfId="2155"/>
    <cellStyle name="Note 11 4" xfId="2156"/>
    <cellStyle name="Note 11 5" xfId="2157"/>
    <cellStyle name="Note 11 6" xfId="2158"/>
    <cellStyle name="Note 11 7" xfId="2159"/>
    <cellStyle name="Note 12" xfId="2160"/>
    <cellStyle name="Note 12 2" xfId="2161"/>
    <cellStyle name="Note 12 3" xfId="2162"/>
    <cellStyle name="Note 12 4" xfId="2163"/>
    <cellStyle name="Note 12 5" xfId="2164"/>
    <cellStyle name="Note 12 6" xfId="2165"/>
    <cellStyle name="Note 13" xfId="2166"/>
    <cellStyle name="Note 13 2" xfId="2167"/>
    <cellStyle name="Note 13 3" xfId="2168"/>
    <cellStyle name="Note 13 4" xfId="2169"/>
    <cellStyle name="Note 13 5" xfId="2170"/>
    <cellStyle name="Note 14" xfId="2171"/>
    <cellStyle name="Note 14 2" xfId="2172"/>
    <cellStyle name="Note 14 3" xfId="2173"/>
    <cellStyle name="Note 14 4" xfId="2174"/>
    <cellStyle name="Note 14 5" xfId="2175"/>
    <cellStyle name="Note 2" xfId="2176"/>
    <cellStyle name="Note 2 2" xfId="2177"/>
    <cellStyle name="Note 2 2 2" xfId="2178"/>
    <cellStyle name="Note 2 2 2 2" xfId="2179"/>
    <cellStyle name="Note 2 2 3" xfId="2180"/>
    <cellStyle name="Note 2 2 4" xfId="2181"/>
    <cellStyle name="Note 2 3" xfId="2182"/>
    <cellStyle name="Note 2 3 2" xfId="2183"/>
    <cellStyle name="Note 2 3 3" xfId="2184"/>
    <cellStyle name="Note 2 4" xfId="2185"/>
    <cellStyle name="Note 2 4 2" xfId="2186"/>
    <cellStyle name="Note 2 5" xfId="2187"/>
    <cellStyle name="Note 2 6" xfId="2188"/>
    <cellStyle name="Note 2_Allocators" xfId="2189"/>
    <cellStyle name="Note 3" xfId="2190"/>
    <cellStyle name="Note 3 2" xfId="2191"/>
    <cellStyle name="Note 3 2 2" xfId="2192"/>
    <cellStyle name="Note 3 2 3" xfId="2193"/>
    <cellStyle name="Note 3 3" xfId="2194"/>
    <cellStyle name="Note 3 3 2" xfId="2195"/>
    <cellStyle name="Note 3 4" xfId="2196"/>
    <cellStyle name="Note 3 4 2" xfId="2197"/>
    <cellStyle name="Note 3 5" xfId="2198"/>
    <cellStyle name="Note 3 6" xfId="2199"/>
    <cellStyle name="Note 3_Allocators" xfId="2200"/>
    <cellStyle name="Note 4" xfId="2201"/>
    <cellStyle name="Note 4 2" xfId="2202"/>
    <cellStyle name="Note 4 2 2" xfId="2203"/>
    <cellStyle name="Note 4 2 3" xfId="2204"/>
    <cellStyle name="Note 4 3" xfId="2205"/>
    <cellStyle name="Note 4 3 2" xfId="2206"/>
    <cellStyle name="Note 4 4" xfId="2207"/>
    <cellStyle name="Note 4 5" xfId="2208"/>
    <cellStyle name="Note 4 6" xfId="2209"/>
    <cellStyle name="Note 4_Allocators" xfId="2210"/>
    <cellStyle name="Note 5" xfId="2211"/>
    <cellStyle name="Note 5 2" xfId="2212"/>
    <cellStyle name="Note 5 2 2" xfId="2213"/>
    <cellStyle name="Note 5 3" xfId="2214"/>
    <cellStyle name="Note 5 4" xfId="2215"/>
    <cellStyle name="Note 5 5" xfId="2216"/>
    <cellStyle name="Note 5 6" xfId="2217"/>
    <cellStyle name="Note 6" xfId="2218"/>
    <cellStyle name="Note 6 2" xfId="2219"/>
    <cellStyle name="Note 6 2 2" xfId="2220"/>
    <cellStyle name="Note 6 3" xfId="2221"/>
    <cellStyle name="Note 6 4" xfId="2222"/>
    <cellStyle name="Note 6 5" xfId="2223"/>
    <cellStyle name="Note 6 6" xfId="2224"/>
    <cellStyle name="Note 6_Allocators" xfId="2225"/>
    <cellStyle name="Note 7" xfId="2226"/>
    <cellStyle name="Note 7 2" xfId="2227"/>
    <cellStyle name="Note 7 2 2" xfId="2228"/>
    <cellStyle name="Note 7 3" xfId="2229"/>
    <cellStyle name="Note 7 4" xfId="2230"/>
    <cellStyle name="Note 7 5" xfId="2231"/>
    <cellStyle name="Note 7 6" xfId="2232"/>
    <cellStyle name="Note 8" xfId="2233"/>
    <cellStyle name="Note 8 2" xfId="2234"/>
    <cellStyle name="Note 8 3" xfId="2235"/>
    <cellStyle name="Note 8 4" xfId="2236"/>
    <cellStyle name="Note 8 5" xfId="2237"/>
    <cellStyle name="Note 8 6" xfId="2238"/>
    <cellStyle name="Note 8 7" xfId="2239"/>
    <cellStyle name="Note 9" xfId="2240"/>
    <cellStyle name="Note 9 2" xfId="2241"/>
    <cellStyle name="Note 9 3" xfId="2242"/>
    <cellStyle name="Note 9 4" xfId="2243"/>
    <cellStyle name="Note 9 5" xfId="2244"/>
    <cellStyle name="Note 9 6" xfId="2245"/>
    <cellStyle name="Note 9 7" xfId="2246"/>
    <cellStyle name="nPlosion" xfId="2247"/>
    <cellStyle name="NPPESalesPct" xfId="2248"/>
    <cellStyle name="nvision" xfId="2249"/>
    <cellStyle name="NWI%S" xfId="2250"/>
    <cellStyle name="Output 10" xfId="2251"/>
    <cellStyle name="Output 11" xfId="2252"/>
    <cellStyle name="Output 12" xfId="2253"/>
    <cellStyle name="Output 13" xfId="2254"/>
    <cellStyle name="Output 2" xfId="2255"/>
    <cellStyle name="Output 2 2" xfId="2256"/>
    <cellStyle name="Output 3" xfId="2257"/>
    <cellStyle name="Output 3 2" xfId="2258"/>
    <cellStyle name="Output 3 3" xfId="2259"/>
    <cellStyle name="Output 4" xfId="2260"/>
    <cellStyle name="Output 4 2" xfId="2261"/>
    <cellStyle name="Output 5" xfId="2262"/>
    <cellStyle name="Output 5 2" xfId="2263"/>
    <cellStyle name="Output 6" xfId="2264"/>
    <cellStyle name="Output 6 2" xfId="2265"/>
    <cellStyle name="Output 7" xfId="2266"/>
    <cellStyle name="Output 8" xfId="2267"/>
    <cellStyle name="Output 9" xfId="2268"/>
    <cellStyle name="Page Heading Large" xfId="2269"/>
    <cellStyle name="Page Heading Small" xfId="2270"/>
    <cellStyle name="Percen - Style1" xfId="2271"/>
    <cellStyle name="Percen - Style2" xfId="2272"/>
    <cellStyle name="Percent [0]" xfId="2273"/>
    <cellStyle name="Percent [1]" xfId="2274"/>
    <cellStyle name="Percent [2]" xfId="2275"/>
    <cellStyle name="Percent 10" xfId="2276"/>
    <cellStyle name="Percent 10 2" xfId="2277"/>
    <cellStyle name="Percent 10 3" xfId="2278"/>
    <cellStyle name="Percent 11" xfId="2279"/>
    <cellStyle name="Percent 11 2" xfId="2280"/>
    <cellStyle name="Percent 11 2 2" xfId="2281"/>
    <cellStyle name="Percent 11 2 2 2" xfId="2282"/>
    <cellStyle name="Percent 11 2 3" xfId="2283"/>
    <cellStyle name="Percent 11 3" xfId="2284"/>
    <cellStyle name="Percent 11 3 2" xfId="2285"/>
    <cellStyle name="Percent 11 4" xfId="2286"/>
    <cellStyle name="Percent 11 4 2" xfId="2287"/>
    <cellStyle name="Percent 11 5" xfId="2288"/>
    <cellStyle name="Percent 11 6" xfId="2289"/>
    <cellStyle name="Percent 11 7" xfId="2290"/>
    <cellStyle name="Percent 11 7 2" xfId="2291"/>
    <cellStyle name="Percent 11 8" xfId="2292"/>
    <cellStyle name="Percent 12" xfId="2293"/>
    <cellStyle name="Percent 12 2" xfId="2294"/>
    <cellStyle name="Percent 12 2 2" xfId="2295"/>
    <cellStyle name="Percent 12 3" xfId="2296"/>
    <cellStyle name="Percent 13" xfId="2297"/>
    <cellStyle name="Percent 13 2" xfId="2298"/>
    <cellStyle name="Percent 13 2 2" xfId="2299"/>
    <cellStyle name="Percent 13 3" xfId="2300"/>
    <cellStyle name="Percent 13 4" xfId="2301"/>
    <cellStyle name="Percent 14" xfId="2302"/>
    <cellStyle name="Percent 14 2" xfId="2303"/>
    <cellStyle name="Percent 14 2 2" xfId="2304"/>
    <cellStyle name="Percent 14 3" xfId="2305"/>
    <cellStyle name="Percent 14 4" xfId="2306"/>
    <cellStyle name="Percent 15" xfId="2307"/>
    <cellStyle name="Percent 2" xfId="2308"/>
    <cellStyle name="Percent 2 2" xfId="2309"/>
    <cellStyle name="Percent 2 2 2" xfId="2310"/>
    <cellStyle name="Percent 2 2 2 2" xfId="2311"/>
    <cellStyle name="Percent 2 2 2 2 2" xfId="2312"/>
    <cellStyle name="Percent 2 2 2 3" xfId="2313"/>
    <cellStyle name="Percent 2 2 3" xfId="2314"/>
    <cellStyle name="Percent 2 2 3 2" xfId="2315"/>
    <cellStyle name="Percent 2 2 3 3" xfId="2316"/>
    <cellStyle name="Percent 2 2 4" xfId="2317"/>
    <cellStyle name="Percent 2 2 4 2" xfId="2318"/>
    <cellStyle name="Percent 2 2 4 3" xfId="2319"/>
    <cellStyle name="Percent 2 2 5" xfId="2320"/>
    <cellStyle name="Percent 2 2 5 2" xfId="2321"/>
    <cellStyle name="Percent 2 2 6" xfId="2322"/>
    <cellStyle name="Percent 2 2 6 2" xfId="2323"/>
    <cellStyle name="Percent 2 3" xfId="2324"/>
    <cellStyle name="Percent 2 3 2" xfId="2325"/>
    <cellStyle name="Percent 2 3 2 2" xfId="2326"/>
    <cellStyle name="Percent 2 3 2 3" xfId="2327"/>
    <cellStyle name="Percent 2 3 3" xfId="2328"/>
    <cellStyle name="Percent 2 3 3 2" xfId="2329"/>
    <cellStyle name="Percent 2 3 4" xfId="2330"/>
    <cellStyle name="Percent 2 3 4 2" xfId="2331"/>
    <cellStyle name="Percent 2 3 5" xfId="2332"/>
    <cellStyle name="Percent 2 4" xfId="2333"/>
    <cellStyle name="Percent 2 4 2" xfId="2334"/>
    <cellStyle name="Percent 2 4 2 2" xfId="2335"/>
    <cellStyle name="Percent 2 4 2 3" xfId="2336"/>
    <cellStyle name="Percent 2 4 3" xfId="2337"/>
    <cellStyle name="Percent 2 4 3 2" xfId="2338"/>
    <cellStyle name="Percent 2 4 4" xfId="2339"/>
    <cellStyle name="Percent 2 5" xfId="2340"/>
    <cellStyle name="Percent 2 5 2" xfId="2341"/>
    <cellStyle name="Percent 2 5 2 2" xfId="2342"/>
    <cellStyle name="Percent 2 5 2 3" xfId="2343"/>
    <cellStyle name="Percent 2 5 3" xfId="2344"/>
    <cellStyle name="Percent 2 5 3 2" xfId="2345"/>
    <cellStyle name="Percent 2 5 4" xfId="2346"/>
    <cellStyle name="Percent 2 6" xfId="2347"/>
    <cellStyle name="Percent 2 6 2" xfId="2348"/>
    <cellStyle name="Percent 2 6 2 2" xfId="2349"/>
    <cellStyle name="Percent 2 6 2 3" xfId="2350"/>
    <cellStyle name="Percent 2 6 3" xfId="2351"/>
    <cellStyle name="Percent 2 6 4" xfId="2352"/>
    <cellStyle name="Percent 2 7" xfId="2353"/>
    <cellStyle name="Percent 2 7 2" xfId="2354"/>
    <cellStyle name="Percent 2 7 2 2" xfId="2355"/>
    <cellStyle name="Percent 2 7 3" xfId="2356"/>
    <cellStyle name="Percent 2 7 4" xfId="2357"/>
    <cellStyle name="Percent 2 8" xfId="2358"/>
    <cellStyle name="Percent 3" xfId="2359"/>
    <cellStyle name="Percent 3 2" xfId="2360"/>
    <cellStyle name="Percent 3 2 2" xfId="2361"/>
    <cellStyle name="Percent 3 3" xfId="2362"/>
    <cellStyle name="Percent 3 3 2" xfId="2363"/>
    <cellStyle name="Percent 3 4" xfId="2364"/>
    <cellStyle name="Percent 3 4 2" xfId="2365"/>
    <cellStyle name="Percent 3 4 3" xfId="2366"/>
    <cellStyle name="Percent 3 5" xfId="2367"/>
    <cellStyle name="Percent 3 5 2" xfId="2368"/>
    <cellStyle name="Percent 3 6" xfId="2369"/>
    <cellStyle name="Percent 4" xfId="2370"/>
    <cellStyle name="Percent 4 2" xfId="2371"/>
    <cellStyle name="Percent 4 2 2" xfId="2372"/>
    <cellStyle name="Percent 4 2 2 2" xfId="2373"/>
    <cellStyle name="Percent 4 2 2 3" xfId="2374"/>
    <cellStyle name="Percent 4 2 3" xfId="2375"/>
    <cellStyle name="Percent 4 2 4" xfId="2376"/>
    <cellStyle name="Percent 4 3" xfId="2377"/>
    <cellStyle name="Percent 4 3 2" xfId="2378"/>
    <cellStyle name="Percent 4 3 2 2" xfId="2379"/>
    <cellStyle name="Percent 4 3 3" xfId="2380"/>
    <cellStyle name="Percent 4 3 4" xfId="2381"/>
    <cellStyle name="Percent 4 4" xfId="2382"/>
    <cellStyle name="Percent 4 4 2" xfId="2383"/>
    <cellStyle name="Percent 4 4 2 2" xfId="2384"/>
    <cellStyle name="Percent 4 4 3" xfId="2385"/>
    <cellStyle name="Percent 4 4 4" xfId="2386"/>
    <cellStyle name="Percent 4 5" xfId="2387"/>
    <cellStyle name="Percent 4 5 2" xfId="2388"/>
    <cellStyle name="Percent 4 5 2 2" xfId="2389"/>
    <cellStyle name="Percent 4 5 3" xfId="2390"/>
    <cellStyle name="Percent 4 5 4" xfId="2391"/>
    <cellStyle name="Percent 4 6" xfId="2392"/>
    <cellStyle name="Percent 4 6 2" xfId="2393"/>
    <cellStyle name="Percent 4 7" xfId="2394"/>
    <cellStyle name="Percent 4 8" xfId="2395"/>
    <cellStyle name="Percent 5" xfId="2396"/>
    <cellStyle name="Percent 5 2" xfId="2397"/>
    <cellStyle name="Percent 5 2 2" xfId="2398"/>
    <cellStyle name="Percent 5 2 3" xfId="2399"/>
    <cellStyle name="Percent 5 3" xfId="2400"/>
    <cellStyle name="Percent 5 4" xfId="2401"/>
    <cellStyle name="Percent 6" xfId="2402"/>
    <cellStyle name="Percent 6 2" xfId="2403"/>
    <cellStyle name="Percent 6 2 2" xfId="2404"/>
    <cellStyle name="Percent 6 2 3" xfId="2405"/>
    <cellStyle name="Percent 6 3" xfId="2406"/>
    <cellStyle name="Percent 6 4" xfId="2407"/>
    <cellStyle name="Percent 7" xfId="2408"/>
    <cellStyle name="Percent 7 2" xfId="2409"/>
    <cellStyle name="Percent 8" xfId="2410"/>
    <cellStyle name="Percent 8 2" xfId="2411"/>
    <cellStyle name="Percent 9" xfId="2412"/>
    <cellStyle name="Percent 9 2" xfId="2413"/>
    <cellStyle name="Percent Hard" xfId="2414"/>
    <cellStyle name="PercentSales" xfId="2415"/>
    <cellStyle name="PSChar" xfId="2416"/>
    <cellStyle name="PSChar 10" xfId="2417"/>
    <cellStyle name="PSChar 11" xfId="2418"/>
    <cellStyle name="PSChar 12" xfId="2419"/>
    <cellStyle name="PSChar 13" xfId="2420"/>
    <cellStyle name="PSChar 14" xfId="2421"/>
    <cellStyle name="PSChar 15" xfId="2422"/>
    <cellStyle name="PSChar 2" xfId="2423"/>
    <cellStyle name="PSChar 2 2" xfId="2424"/>
    <cellStyle name="PSChar 2 3" xfId="2425"/>
    <cellStyle name="PSChar 3" xfId="2426"/>
    <cellStyle name="PSChar 3 2" xfId="2427"/>
    <cellStyle name="PSChar 3 3" xfId="2428"/>
    <cellStyle name="PSChar 4" xfId="2429"/>
    <cellStyle name="PSChar 4 2" xfId="2430"/>
    <cellStyle name="PSChar 5" xfId="2431"/>
    <cellStyle name="PSChar 5 2" xfId="2432"/>
    <cellStyle name="PSChar 6" xfId="2433"/>
    <cellStyle name="PSChar 6 2" xfId="2434"/>
    <cellStyle name="PSChar 7" xfId="2435"/>
    <cellStyle name="PSChar 8" xfId="2436"/>
    <cellStyle name="PSChar 9" xfId="2437"/>
    <cellStyle name="PSDate" xfId="2438"/>
    <cellStyle name="PSDate 10" xfId="2439"/>
    <cellStyle name="PSDate 11" xfId="2440"/>
    <cellStyle name="PSDate 12" xfId="2441"/>
    <cellStyle name="PSDate 13" xfId="2442"/>
    <cellStyle name="PSDate 14" xfId="2443"/>
    <cellStyle name="PSDate 15" xfId="2444"/>
    <cellStyle name="PSDate 2" xfId="2445"/>
    <cellStyle name="PSDate 2 2" xfId="2446"/>
    <cellStyle name="PSDate 2 3" xfId="2447"/>
    <cellStyle name="PSDate 2 4" xfId="2448"/>
    <cellStyle name="PSDate 3" xfId="2449"/>
    <cellStyle name="PSDate 3 2" xfId="2450"/>
    <cellStyle name="PSDate 4" xfId="2451"/>
    <cellStyle name="PSDate 4 2" xfId="2452"/>
    <cellStyle name="PSDate 5" xfId="2453"/>
    <cellStyle name="PSDate 5 2" xfId="2454"/>
    <cellStyle name="PSDate 6" xfId="2455"/>
    <cellStyle name="PSDate 6 2" xfId="2456"/>
    <cellStyle name="PSDate 7" xfId="2457"/>
    <cellStyle name="PSDate 8" xfId="2458"/>
    <cellStyle name="PSDate 9" xfId="2459"/>
    <cellStyle name="PSDec" xfId="2460"/>
    <cellStyle name="PSDec 10" xfId="2461"/>
    <cellStyle name="PSDec 11" xfId="2462"/>
    <cellStyle name="PSDec 12" xfId="2463"/>
    <cellStyle name="PSDec 13" xfId="2464"/>
    <cellStyle name="PSDec 14" xfId="2465"/>
    <cellStyle name="PSDec 15" xfId="2466"/>
    <cellStyle name="PSDec 2" xfId="2467"/>
    <cellStyle name="PSDec 2 2" xfId="2468"/>
    <cellStyle name="PSDec 2 3" xfId="2469"/>
    <cellStyle name="PSDec 3" xfId="2470"/>
    <cellStyle name="PSDec 3 2" xfId="2471"/>
    <cellStyle name="PSDec 3 3" xfId="2472"/>
    <cellStyle name="PSDec 4" xfId="2473"/>
    <cellStyle name="PSDec 4 2" xfId="2474"/>
    <cellStyle name="PSDec 5" xfId="2475"/>
    <cellStyle name="PSDec 5 2" xfId="2476"/>
    <cellStyle name="PSDec 6" xfId="2477"/>
    <cellStyle name="PSDec 6 2" xfId="2478"/>
    <cellStyle name="PSDec 7" xfId="2479"/>
    <cellStyle name="PSDec 8" xfId="2480"/>
    <cellStyle name="PSDec 9" xfId="2481"/>
    <cellStyle name="PSdesc" xfId="2482"/>
    <cellStyle name="PSHeading" xfId="2483"/>
    <cellStyle name="PSHeading 10" xfId="2484"/>
    <cellStyle name="PSHeading 11" xfId="2485"/>
    <cellStyle name="PSHeading 12" xfId="2486"/>
    <cellStyle name="PSHeading 13" xfId="2487"/>
    <cellStyle name="PSHeading 14" xfId="2488"/>
    <cellStyle name="PSHeading 15" xfId="2489"/>
    <cellStyle name="PSHeading 2" xfId="2490"/>
    <cellStyle name="PSHeading 2 2" xfId="2491"/>
    <cellStyle name="PSHeading 2 3" xfId="2492"/>
    <cellStyle name="PSHeading 2 4" xfId="2493"/>
    <cellStyle name="PSHeading 2_108 Summary" xfId="2494"/>
    <cellStyle name="PSHeading 3" xfId="2495"/>
    <cellStyle name="PSHeading 3 2" xfId="2496"/>
    <cellStyle name="PSHeading 3 3" xfId="2497"/>
    <cellStyle name="PSHeading 3_108 Summary" xfId="2498"/>
    <cellStyle name="PSHeading 4" xfId="2499"/>
    <cellStyle name="PSHeading 4 2" xfId="2500"/>
    <cellStyle name="PSHeading 5" xfId="2501"/>
    <cellStyle name="PSHeading 5 2" xfId="2502"/>
    <cellStyle name="PSHeading 6" xfId="2503"/>
    <cellStyle name="PSHeading 6 2" xfId="2504"/>
    <cellStyle name="PSHeading 7" xfId="2505"/>
    <cellStyle name="PSHeading 8" xfId="2506"/>
    <cellStyle name="PSHeading 9" xfId="2507"/>
    <cellStyle name="PSHeading_101 check" xfId="2508"/>
    <cellStyle name="PSInt" xfId="2509"/>
    <cellStyle name="PSInt 10" xfId="2510"/>
    <cellStyle name="PSInt 11" xfId="2511"/>
    <cellStyle name="PSInt 12" xfId="2512"/>
    <cellStyle name="PSInt 13" xfId="2513"/>
    <cellStyle name="PSInt 14" xfId="2514"/>
    <cellStyle name="PSInt 15" xfId="2515"/>
    <cellStyle name="PSInt 2" xfId="2516"/>
    <cellStyle name="PSInt 2 2" xfId="2517"/>
    <cellStyle name="PSInt 2 3" xfId="2518"/>
    <cellStyle name="PSInt 2 4" xfId="2519"/>
    <cellStyle name="PSInt 3" xfId="2520"/>
    <cellStyle name="PSInt 3 2" xfId="2521"/>
    <cellStyle name="PSInt 4" xfId="2522"/>
    <cellStyle name="PSInt 4 2" xfId="2523"/>
    <cellStyle name="PSInt 5" xfId="2524"/>
    <cellStyle name="PSInt 5 2" xfId="2525"/>
    <cellStyle name="PSInt 6" xfId="2526"/>
    <cellStyle name="PSInt 6 2" xfId="2527"/>
    <cellStyle name="PSInt 7" xfId="2528"/>
    <cellStyle name="PSInt 8" xfId="2529"/>
    <cellStyle name="PSInt 9" xfId="2530"/>
    <cellStyle name="PSSpacer" xfId="2531"/>
    <cellStyle name="PSSpacer 10" xfId="2532"/>
    <cellStyle name="PSSpacer 11" xfId="2533"/>
    <cellStyle name="PSSpacer 12" xfId="2534"/>
    <cellStyle name="PSSpacer 13" xfId="2535"/>
    <cellStyle name="PSSpacer 14" xfId="2536"/>
    <cellStyle name="PSSpacer 15" xfId="2537"/>
    <cellStyle name="PSSpacer 2" xfId="2538"/>
    <cellStyle name="PSSpacer 2 2" xfId="2539"/>
    <cellStyle name="PSSpacer 2 3" xfId="2540"/>
    <cellStyle name="PSSpacer 2 4" xfId="2541"/>
    <cellStyle name="PSSpacer 3" xfId="2542"/>
    <cellStyle name="PSSpacer 3 2" xfId="2543"/>
    <cellStyle name="PSSpacer 4" xfId="2544"/>
    <cellStyle name="PSSpacer 4 2" xfId="2545"/>
    <cellStyle name="PSSpacer 5" xfId="2546"/>
    <cellStyle name="PSSpacer 5 2" xfId="2547"/>
    <cellStyle name="PSSpacer 6" xfId="2548"/>
    <cellStyle name="PSSpacer 6 2" xfId="2549"/>
    <cellStyle name="PSSpacer 7" xfId="2550"/>
    <cellStyle name="PSSpacer 8" xfId="2551"/>
    <cellStyle name="PSSpacer 9" xfId="2552"/>
    <cellStyle name="PStest" xfId="2553"/>
    <cellStyle name="R00A" xfId="2554"/>
    <cellStyle name="R00B" xfId="2555"/>
    <cellStyle name="R00L" xfId="2556"/>
    <cellStyle name="R01A" xfId="2557"/>
    <cellStyle name="R01B" xfId="2558"/>
    <cellStyle name="R01H" xfId="2559"/>
    <cellStyle name="R01L" xfId="2560"/>
    <cellStyle name="R02A" xfId="2561"/>
    <cellStyle name="R02B" xfId="2562"/>
    <cellStyle name="R02H" xfId="2563"/>
    <cellStyle name="R02L" xfId="2564"/>
    <cellStyle name="R03A" xfId="2565"/>
    <cellStyle name="R03B" xfId="2566"/>
    <cellStyle name="R03H" xfId="2567"/>
    <cellStyle name="R03L" xfId="2568"/>
    <cellStyle name="R04A" xfId="2569"/>
    <cellStyle name="R04B" xfId="2570"/>
    <cellStyle name="R04H" xfId="2571"/>
    <cellStyle name="R04L" xfId="2572"/>
    <cellStyle name="R05A" xfId="2573"/>
    <cellStyle name="R05B" xfId="2574"/>
    <cellStyle name="R05H" xfId="2575"/>
    <cellStyle name="R05L" xfId="2576"/>
    <cellStyle name="R06A" xfId="2577"/>
    <cellStyle name="R06B" xfId="2578"/>
    <cellStyle name="R06H" xfId="2579"/>
    <cellStyle name="R06L" xfId="2580"/>
    <cellStyle name="R07A" xfId="2581"/>
    <cellStyle name="R07B" xfId="2582"/>
    <cellStyle name="R07H" xfId="2583"/>
    <cellStyle name="R07L" xfId="2584"/>
    <cellStyle name="Red font" xfId="2585"/>
    <cellStyle name="Relative" xfId="2586"/>
    <cellStyle name="Shaded" xfId="2587"/>
    <cellStyle name="Short Date" xfId="2588"/>
    <cellStyle name="SMALLF" xfId="2589"/>
    <cellStyle name="Standard_Anpassen der Amortisation" xfId="2590"/>
    <cellStyle name="Style 1" xfId="2591"/>
    <cellStyle name="Style 1 10" xfId="2592"/>
    <cellStyle name="Style 1 10 2" xfId="2593"/>
    <cellStyle name="Style 1 10 3" xfId="2594"/>
    <cellStyle name="Style 1 11" xfId="2595"/>
    <cellStyle name="Style 1 11 2" xfId="2596"/>
    <cellStyle name="Style 1 11 3" xfId="2597"/>
    <cellStyle name="Style 1 12" xfId="2598"/>
    <cellStyle name="Style 1 12 2" xfId="2599"/>
    <cellStyle name="Style 1 12 3" xfId="2600"/>
    <cellStyle name="Style 1 13" xfId="2601"/>
    <cellStyle name="Style 1 13 2" xfId="2602"/>
    <cellStyle name="Style 1 13 3" xfId="2603"/>
    <cellStyle name="Style 1 14" xfId="2604"/>
    <cellStyle name="Style 1 14 2" xfId="2605"/>
    <cellStyle name="Style 1 14 3" xfId="2606"/>
    <cellStyle name="Style 1 15" xfId="2607"/>
    <cellStyle name="Style 1 15 2" xfId="2608"/>
    <cellStyle name="Style 1 15 3" xfId="2609"/>
    <cellStyle name="Style 1 16" xfId="2610"/>
    <cellStyle name="Style 1 16 2" xfId="2611"/>
    <cellStyle name="Style 1 16 3" xfId="2612"/>
    <cellStyle name="Style 1 17" xfId="2613"/>
    <cellStyle name="Style 1 17 2" xfId="2614"/>
    <cellStyle name="Style 1 17 3" xfId="2615"/>
    <cellStyle name="Style 1 18" xfId="2616"/>
    <cellStyle name="Style 1 18 2" xfId="2617"/>
    <cellStyle name="Style 1 18 3" xfId="2618"/>
    <cellStyle name="Style 1 19" xfId="2619"/>
    <cellStyle name="Style 1 19 2" xfId="2620"/>
    <cellStyle name="Style 1 19 3" xfId="2621"/>
    <cellStyle name="Style 1 2" xfId="2622"/>
    <cellStyle name="Style 1 2 10" xfId="2623"/>
    <cellStyle name="Style 1 2 10 2" xfId="2624"/>
    <cellStyle name="Style 1 2 10 3" xfId="2625"/>
    <cellStyle name="Style 1 2 11" xfId="2626"/>
    <cellStyle name="Style 1 2 11 2" xfId="2627"/>
    <cellStyle name="Style 1 2 11 3" xfId="2628"/>
    <cellStyle name="Style 1 2 12" xfId="2629"/>
    <cellStyle name="Style 1 2 12 2" xfId="2630"/>
    <cellStyle name="Style 1 2 12 3" xfId="2631"/>
    <cellStyle name="Style 1 2 13" xfId="2632"/>
    <cellStyle name="Style 1 2 13 2" xfId="2633"/>
    <cellStyle name="Style 1 2 13 3" xfId="2634"/>
    <cellStyle name="Style 1 2 14" xfId="2635"/>
    <cellStyle name="Style 1 2 14 2" xfId="2636"/>
    <cellStyle name="Style 1 2 14 3" xfId="2637"/>
    <cellStyle name="Style 1 2 15" xfId="2638"/>
    <cellStyle name="Style 1 2 15 2" xfId="2639"/>
    <cellStyle name="Style 1 2 15 3" xfId="2640"/>
    <cellStyle name="Style 1 2 16" xfId="2641"/>
    <cellStyle name="Style 1 2 16 2" xfId="2642"/>
    <cellStyle name="Style 1 2 16 3" xfId="2643"/>
    <cellStyle name="Style 1 2 17" xfId="2644"/>
    <cellStyle name="Style 1 2 18" xfId="2645"/>
    <cellStyle name="Style 1 2 19" xfId="2646"/>
    <cellStyle name="Style 1 2 2" xfId="2647"/>
    <cellStyle name="Style 1 2 2 2" xfId="2648"/>
    <cellStyle name="Style 1 2 2 3" xfId="2649"/>
    <cellStyle name="Style 1 2 3" xfId="2650"/>
    <cellStyle name="Style 1 2 3 2" xfId="2651"/>
    <cellStyle name="Style 1 2 3 3" xfId="2652"/>
    <cellStyle name="Style 1 2 4" xfId="2653"/>
    <cellStyle name="Style 1 2 4 2" xfId="2654"/>
    <cellStyle name="Style 1 2 4 3" xfId="2655"/>
    <cellStyle name="Style 1 2 5" xfId="2656"/>
    <cellStyle name="Style 1 2 5 2" xfId="2657"/>
    <cellStyle name="Style 1 2 5 3" xfId="2658"/>
    <cellStyle name="Style 1 2 6" xfId="2659"/>
    <cellStyle name="Style 1 2 6 2" xfId="2660"/>
    <cellStyle name="Style 1 2 6 3" xfId="2661"/>
    <cellStyle name="Style 1 2 7" xfId="2662"/>
    <cellStyle name="Style 1 2 7 2" xfId="2663"/>
    <cellStyle name="Style 1 2 7 3" xfId="2664"/>
    <cellStyle name="Style 1 2 8" xfId="2665"/>
    <cellStyle name="Style 1 2 8 2" xfId="2666"/>
    <cellStyle name="Style 1 2 8 3" xfId="2667"/>
    <cellStyle name="Style 1 2 9" xfId="2668"/>
    <cellStyle name="Style 1 2 9 2" xfId="2669"/>
    <cellStyle name="Style 1 2 9 3" xfId="2670"/>
    <cellStyle name="Style 1 20" xfId="2671"/>
    <cellStyle name="Style 1 20 2" xfId="2672"/>
    <cellStyle name="Style 1 20 3" xfId="2673"/>
    <cellStyle name="Style 1 21" xfId="2674"/>
    <cellStyle name="Style 1 21 2" xfId="2675"/>
    <cellStyle name="Style 1 21 3" xfId="2676"/>
    <cellStyle name="Style 1 22" xfId="2677"/>
    <cellStyle name="Style 1 22 2" xfId="2678"/>
    <cellStyle name="Style 1 22 3" xfId="2679"/>
    <cellStyle name="Style 1 23" xfId="2680"/>
    <cellStyle name="Style 1 23 2" xfId="2681"/>
    <cellStyle name="Style 1 23 3" xfId="2682"/>
    <cellStyle name="Style 1 24" xfId="2683"/>
    <cellStyle name="Style 1 24 2" xfId="2684"/>
    <cellStyle name="Style 1 24 3" xfId="2685"/>
    <cellStyle name="Style 1 25" xfId="2686"/>
    <cellStyle name="Style 1 25 2" xfId="2687"/>
    <cellStyle name="Style 1 25 3" xfId="2688"/>
    <cellStyle name="Style 1 26" xfId="2689"/>
    <cellStyle name="Style 1 26 2" xfId="2690"/>
    <cellStyle name="Style 1 26 3" xfId="2691"/>
    <cellStyle name="Style 1 27" xfId="2692"/>
    <cellStyle name="Style 1 27 2" xfId="2693"/>
    <cellStyle name="Style 1 27 3" xfId="2694"/>
    <cellStyle name="Style 1 28" xfId="2695"/>
    <cellStyle name="Style 1 28 2" xfId="2696"/>
    <cellStyle name="Style 1 28 3" xfId="2697"/>
    <cellStyle name="Style 1 29" xfId="2698"/>
    <cellStyle name="Style 1 29 2" xfId="2699"/>
    <cellStyle name="Style 1 29 3" xfId="2700"/>
    <cellStyle name="Style 1 3" xfId="2701"/>
    <cellStyle name="Style 1 3 10" xfId="2702"/>
    <cellStyle name="Style 1 3 10 2" xfId="2703"/>
    <cellStyle name="Style 1 3 10 3" xfId="2704"/>
    <cellStyle name="Style 1 3 11" xfId="2705"/>
    <cellStyle name="Style 1 3 11 2" xfId="2706"/>
    <cellStyle name="Style 1 3 11 3" xfId="2707"/>
    <cellStyle name="Style 1 3 12" xfId="2708"/>
    <cellStyle name="Style 1 3 12 2" xfId="2709"/>
    <cellStyle name="Style 1 3 12 3" xfId="2710"/>
    <cellStyle name="Style 1 3 13" xfId="2711"/>
    <cellStyle name="Style 1 3 13 2" xfId="2712"/>
    <cellStyle name="Style 1 3 13 3" xfId="2713"/>
    <cellStyle name="Style 1 3 14" xfId="2714"/>
    <cellStyle name="Style 1 3 14 2" xfId="2715"/>
    <cellStyle name="Style 1 3 14 3" xfId="2716"/>
    <cellStyle name="Style 1 3 15" xfId="2717"/>
    <cellStyle name="Style 1 3 15 2" xfId="2718"/>
    <cellStyle name="Style 1 3 15 3" xfId="2719"/>
    <cellStyle name="Style 1 3 16" xfId="2720"/>
    <cellStyle name="Style 1 3 16 2" xfId="2721"/>
    <cellStyle name="Style 1 3 16 3" xfId="2722"/>
    <cellStyle name="Style 1 3 17" xfId="2723"/>
    <cellStyle name="Style 1 3 18" xfId="2724"/>
    <cellStyle name="Style 1 3 2" xfId="2725"/>
    <cellStyle name="Style 1 3 2 2" xfId="2726"/>
    <cellStyle name="Style 1 3 2 3" xfId="2727"/>
    <cellStyle name="Style 1 3 3" xfId="2728"/>
    <cellStyle name="Style 1 3 3 2" xfId="2729"/>
    <cellStyle name="Style 1 3 3 3" xfId="2730"/>
    <cellStyle name="Style 1 3 4" xfId="2731"/>
    <cellStyle name="Style 1 3 4 2" xfId="2732"/>
    <cellStyle name="Style 1 3 4 3" xfId="2733"/>
    <cellStyle name="Style 1 3 5" xfId="2734"/>
    <cellStyle name="Style 1 3 5 2" xfId="2735"/>
    <cellStyle name="Style 1 3 5 3" xfId="2736"/>
    <cellStyle name="Style 1 3 6" xfId="2737"/>
    <cellStyle name="Style 1 3 6 2" xfId="2738"/>
    <cellStyle name="Style 1 3 6 3" xfId="2739"/>
    <cellStyle name="Style 1 3 7" xfId="2740"/>
    <cellStyle name="Style 1 3 7 2" xfId="2741"/>
    <cellStyle name="Style 1 3 7 3" xfId="2742"/>
    <cellStyle name="Style 1 3 8" xfId="2743"/>
    <cellStyle name="Style 1 3 8 2" xfId="2744"/>
    <cellStyle name="Style 1 3 8 3" xfId="2745"/>
    <cellStyle name="Style 1 3 9" xfId="2746"/>
    <cellStyle name="Style 1 3 9 2" xfId="2747"/>
    <cellStyle name="Style 1 3 9 3" xfId="2748"/>
    <cellStyle name="Style 1 30" xfId="2749"/>
    <cellStyle name="Style 1 30 2" xfId="2750"/>
    <cellStyle name="Style 1 30 3" xfId="2751"/>
    <cellStyle name="Style 1 31" xfId="2752"/>
    <cellStyle name="Style 1 31 2" xfId="2753"/>
    <cellStyle name="Style 1 31 3" xfId="2754"/>
    <cellStyle name="Style 1 32" xfId="2755"/>
    <cellStyle name="Style 1 32 2" xfId="2756"/>
    <cellStyle name="Style 1 32 3" xfId="2757"/>
    <cellStyle name="Style 1 33" xfId="2758"/>
    <cellStyle name="Style 1 33 2" xfId="2759"/>
    <cellStyle name="Style 1 33 3" xfId="2760"/>
    <cellStyle name="Style 1 34" xfId="2761"/>
    <cellStyle name="Style 1 34 2" xfId="2762"/>
    <cellStyle name="Style 1 34 3" xfId="2763"/>
    <cellStyle name="Style 1 35" xfId="2764"/>
    <cellStyle name="Style 1 35 2" xfId="2765"/>
    <cellStyle name="Style 1 35 3" xfId="2766"/>
    <cellStyle name="Style 1 36" xfId="2767"/>
    <cellStyle name="Style 1 36 2" xfId="2768"/>
    <cellStyle name="Style 1 36 3" xfId="2769"/>
    <cellStyle name="Style 1 37" xfId="2770"/>
    <cellStyle name="Style 1 37 2" xfId="2771"/>
    <cellStyle name="Style 1 37 3" xfId="2772"/>
    <cellStyle name="Style 1 38" xfId="2773"/>
    <cellStyle name="Style 1 38 2" xfId="2774"/>
    <cellStyle name="Style 1 38 3" xfId="2775"/>
    <cellStyle name="Style 1 39" xfId="2776"/>
    <cellStyle name="Style 1 39 2" xfId="2777"/>
    <cellStyle name="Style 1 39 3" xfId="2778"/>
    <cellStyle name="Style 1 4" xfId="2779"/>
    <cellStyle name="Style 1 4 10" xfId="2780"/>
    <cellStyle name="Style 1 4 10 2" xfId="2781"/>
    <cellStyle name="Style 1 4 10 3" xfId="2782"/>
    <cellStyle name="Style 1 4 11" xfId="2783"/>
    <cellStyle name="Style 1 4 11 2" xfId="2784"/>
    <cellStyle name="Style 1 4 11 3" xfId="2785"/>
    <cellStyle name="Style 1 4 12" xfId="2786"/>
    <cellStyle name="Style 1 4 12 2" xfId="2787"/>
    <cellStyle name="Style 1 4 12 3" xfId="2788"/>
    <cellStyle name="Style 1 4 13" xfId="2789"/>
    <cellStyle name="Style 1 4 13 2" xfId="2790"/>
    <cellStyle name="Style 1 4 13 3" xfId="2791"/>
    <cellStyle name="Style 1 4 14" xfId="2792"/>
    <cellStyle name="Style 1 4 14 2" xfId="2793"/>
    <cellStyle name="Style 1 4 14 3" xfId="2794"/>
    <cellStyle name="Style 1 4 15" xfId="2795"/>
    <cellStyle name="Style 1 4 15 2" xfId="2796"/>
    <cellStyle name="Style 1 4 15 3" xfId="2797"/>
    <cellStyle name="Style 1 4 16" xfId="2798"/>
    <cellStyle name="Style 1 4 16 2" xfId="2799"/>
    <cellStyle name="Style 1 4 16 3" xfId="2800"/>
    <cellStyle name="Style 1 4 17" xfId="2801"/>
    <cellStyle name="Style 1 4 18" xfId="2802"/>
    <cellStyle name="Style 1 4 2" xfId="2803"/>
    <cellStyle name="Style 1 4 2 2" xfId="2804"/>
    <cellStyle name="Style 1 4 2 3" xfId="2805"/>
    <cellStyle name="Style 1 4 3" xfId="2806"/>
    <cellStyle name="Style 1 4 3 2" xfId="2807"/>
    <cellStyle name="Style 1 4 3 3" xfId="2808"/>
    <cellStyle name="Style 1 4 4" xfId="2809"/>
    <cellStyle name="Style 1 4 4 2" xfId="2810"/>
    <cellStyle name="Style 1 4 4 3" xfId="2811"/>
    <cellStyle name="Style 1 4 5" xfId="2812"/>
    <cellStyle name="Style 1 4 5 2" xfId="2813"/>
    <cellStyle name="Style 1 4 5 3" xfId="2814"/>
    <cellStyle name="Style 1 4 6" xfId="2815"/>
    <cellStyle name="Style 1 4 6 2" xfId="2816"/>
    <cellStyle name="Style 1 4 6 3" xfId="2817"/>
    <cellStyle name="Style 1 4 7" xfId="2818"/>
    <cellStyle name="Style 1 4 7 2" xfId="2819"/>
    <cellStyle name="Style 1 4 7 3" xfId="2820"/>
    <cellStyle name="Style 1 4 8" xfId="2821"/>
    <cellStyle name="Style 1 4 8 2" xfId="2822"/>
    <cellStyle name="Style 1 4 8 3" xfId="2823"/>
    <cellStyle name="Style 1 4 9" xfId="2824"/>
    <cellStyle name="Style 1 4 9 2" xfId="2825"/>
    <cellStyle name="Style 1 4 9 3" xfId="2826"/>
    <cellStyle name="Style 1 40" xfId="2827"/>
    <cellStyle name="Style 1 40 2" xfId="2828"/>
    <cellStyle name="Style 1 40 3" xfId="2829"/>
    <cellStyle name="Style 1 41" xfId="2830"/>
    <cellStyle name="Style 1 41 2" xfId="2831"/>
    <cellStyle name="Style 1 41 3" xfId="2832"/>
    <cellStyle name="Style 1 42" xfId="2833"/>
    <cellStyle name="Style 1 42 2" xfId="2834"/>
    <cellStyle name="Style 1 42 3" xfId="2835"/>
    <cellStyle name="Style 1 43" xfId="2836"/>
    <cellStyle name="Style 1 43 2" xfId="2837"/>
    <cellStyle name="Style 1 43 3" xfId="2838"/>
    <cellStyle name="Style 1 44" xfId="2839"/>
    <cellStyle name="Style 1 44 2" xfId="2840"/>
    <cellStyle name="Style 1 44 3" xfId="2841"/>
    <cellStyle name="Style 1 45" xfId="2842"/>
    <cellStyle name="Style 1 45 2" xfId="2843"/>
    <cellStyle name="Style 1 45 3" xfId="2844"/>
    <cellStyle name="Style 1 46" xfId="2845"/>
    <cellStyle name="Style 1 46 2" xfId="2846"/>
    <cellStyle name="Style 1 46 3" xfId="2847"/>
    <cellStyle name="Style 1 47" xfId="2848"/>
    <cellStyle name="Style 1 47 2" xfId="2849"/>
    <cellStyle name="Style 1 47 3" xfId="2850"/>
    <cellStyle name="Style 1 48" xfId="2851"/>
    <cellStyle name="Style 1 48 2" xfId="2852"/>
    <cellStyle name="Style 1 48 3" xfId="2853"/>
    <cellStyle name="Style 1 49" xfId="2854"/>
    <cellStyle name="Style 1 49 2" xfId="2855"/>
    <cellStyle name="Style 1 49 3" xfId="2856"/>
    <cellStyle name="Style 1 5" xfId="2857"/>
    <cellStyle name="Style 1 5 10" xfId="2858"/>
    <cellStyle name="Style 1 5 10 2" xfId="2859"/>
    <cellStyle name="Style 1 5 10 3" xfId="2860"/>
    <cellStyle name="Style 1 5 11" xfId="2861"/>
    <cellStyle name="Style 1 5 11 2" xfId="2862"/>
    <cellStyle name="Style 1 5 11 3" xfId="2863"/>
    <cellStyle name="Style 1 5 12" xfId="2864"/>
    <cellStyle name="Style 1 5 12 2" xfId="2865"/>
    <cellStyle name="Style 1 5 12 3" xfId="2866"/>
    <cellStyle name="Style 1 5 13" xfId="2867"/>
    <cellStyle name="Style 1 5 13 2" xfId="2868"/>
    <cellStyle name="Style 1 5 13 3" xfId="2869"/>
    <cellStyle name="Style 1 5 14" xfId="2870"/>
    <cellStyle name="Style 1 5 14 2" xfId="2871"/>
    <cellStyle name="Style 1 5 14 3" xfId="2872"/>
    <cellStyle name="Style 1 5 15" xfId="2873"/>
    <cellStyle name="Style 1 5 15 2" xfId="2874"/>
    <cellStyle name="Style 1 5 15 3" xfId="2875"/>
    <cellStyle name="Style 1 5 16" xfId="2876"/>
    <cellStyle name="Style 1 5 16 2" xfId="2877"/>
    <cellStyle name="Style 1 5 16 3" xfId="2878"/>
    <cellStyle name="Style 1 5 17" xfId="2879"/>
    <cellStyle name="Style 1 5 18" xfId="2880"/>
    <cellStyle name="Style 1 5 2" xfId="2881"/>
    <cellStyle name="Style 1 5 2 2" xfId="2882"/>
    <cellStyle name="Style 1 5 2 3" xfId="2883"/>
    <cellStyle name="Style 1 5 3" xfId="2884"/>
    <cellStyle name="Style 1 5 3 2" xfId="2885"/>
    <cellStyle name="Style 1 5 3 3" xfId="2886"/>
    <cellStyle name="Style 1 5 4" xfId="2887"/>
    <cellStyle name="Style 1 5 4 2" xfId="2888"/>
    <cellStyle name="Style 1 5 4 3" xfId="2889"/>
    <cellStyle name="Style 1 5 5" xfId="2890"/>
    <cellStyle name="Style 1 5 5 2" xfId="2891"/>
    <cellStyle name="Style 1 5 5 3" xfId="2892"/>
    <cellStyle name="Style 1 5 6" xfId="2893"/>
    <cellStyle name="Style 1 5 6 2" xfId="2894"/>
    <cellStyle name="Style 1 5 6 3" xfId="2895"/>
    <cellStyle name="Style 1 5 7" xfId="2896"/>
    <cellStyle name="Style 1 5 7 2" xfId="2897"/>
    <cellStyle name="Style 1 5 7 3" xfId="2898"/>
    <cellStyle name="Style 1 5 8" xfId="2899"/>
    <cellStyle name="Style 1 5 8 2" xfId="2900"/>
    <cellStyle name="Style 1 5 8 3" xfId="2901"/>
    <cellStyle name="Style 1 5 9" xfId="2902"/>
    <cellStyle name="Style 1 5 9 2" xfId="2903"/>
    <cellStyle name="Style 1 5 9 3" xfId="2904"/>
    <cellStyle name="Style 1 50" xfId="2905"/>
    <cellStyle name="Style 1 50 2" xfId="2906"/>
    <cellStyle name="Style 1 50 3" xfId="2907"/>
    <cellStyle name="Style 1 51" xfId="2908"/>
    <cellStyle name="Style 1 51 2" xfId="2909"/>
    <cellStyle name="Style 1 51 3" xfId="2910"/>
    <cellStyle name="Style 1 52" xfId="2911"/>
    <cellStyle name="Style 1 52 2" xfId="2912"/>
    <cellStyle name="Style 1 52 3" xfId="2913"/>
    <cellStyle name="Style 1 53" xfId="2914"/>
    <cellStyle name="Style 1 53 2" xfId="2915"/>
    <cellStyle name="Style 1 53 3" xfId="2916"/>
    <cellStyle name="Style 1 54" xfId="2917"/>
    <cellStyle name="Style 1 54 2" xfId="2918"/>
    <cellStyle name="Style 1 54 3" xfId="2919"/>
    <cellStyle name="Style 1 55" xfId="2920"/>
    <cellStyle name="Style 1 55 2" xfId="2921"/>
    <cellStyle name="Style 1 55 3" xfId="2922"/>
    <cellStyle name="Style 1 56" xfId="2923"/>
    <cellStyle name="Style 1 56 2" xfId="2924"/>
    <cellStyle name="Style 1 56 3" xfId="2925"/>
    <cellStyle name="Style 1 57" xfId="2926"/>
    <cellStyle name="Style 1 57 2" xfId="2927"/>
    <cellStyle name="Style 1 57 3" xfId="2928"/>
    <cellStyle name="Style 1 58" xfId="2929"/>
    <cellStyle name="Style 1 58 2" xfId="2930"/>
    <cellStyle name="Style 1 58 3" xfId="2931"/>
    <cellStyle name="Style 1 59" xfId="2932"/>
    <cellStyle name="Style 1 59 2" xfId="2933"/>
    <cellStyle name="Style 1 59 3" xfId="2934"/>
    <cellStyle name="Style 1 6" xfId="2935"/>
    <cellStyle name="Style 1 6 2" xfId="2936"/>
    <cellStyle name="Style 1 6 3" xfId="2937"/>
    <cellStyle name="Style 1 60" xfId="2938"/>
    <cellStyle name="Style 1 60 2" xfId="2939"/>
    <cellStyle name="Style 1 60 3" xfId="2940"/>
    <cellStyle name="Style 1 61" xfId="2941"/>
    <cellStyle name="Style 1 61 2" xfId="2942"/>
    <cellStyle name="Style 1 61 3" xfId="2943"/>
    <cellStyle name="Style 1 62" xfId="2944"/>
    <cellStyle name="Style 1 62 2" xfId="2945"/>
    <cellStyle name="Style 1 62 3" xfId="2946"/>
    <cellStyle name="Style 1 63" xfId="2947"/>
    <cellStyle name="Style 1 63 2" xfId="2948"/>
    <cellStyle name="Style 1 63 3" xfId="2949"/>
    <cellStyle name="Style 1 64" xfId="2950"/>
    <cellStyle name="Style 1 64 2" xfId="2951"/>
    <cellStyle name="Style 1 64 3" xfId="2952"/>
    <cellStyle name="Style 1 65" xfId="2953"/>
    <cellStyle name="Style 1 65 2" xfId="2954"/>
    <cellStyle name="Style 1 65 3" xfId="2955"/>
    <cellStyle name="Style 1 66" xfId="2956"/>
    <cellStyle name="Style 1 66 2" xfId="2957"/>
    <cellStyle name="Style 1 66 3" xfId="2958"/>
    <cellStyle name="Style 1 67" xfId="2959"/>
    <cellStyle name="Style 1 67 2" xfId="2960"/>
    <cellStyle name="Style 1 67 3" xfId="2961"/>
    <cellStyle name="Style 1 68" xfId="2962"/>
    <cellStyle name="Style 1 68 2" xfId="2963"/>
    <cellStyle name="Style 1 68 3" xfId="2964"/>
    <cellStyle name="Style 1 69" xfId="2965"/>
    <cellStyle name="Style 1 69 2" xfId="2966"/>
    <cellStyle name="Style 1 69 3" xfId="2967"/>
    <cellStyle name="Style 1 7" xfId="2968"/>
    <cellStyle name="Style 1 7 2" xfId="2969"/>
    <cellStyle name="Style 1 7 3" xfId="2970"/>
    <cellStyle name="Style 1 70" xfId="2971"/>
    <cellStyle name="Style 1 71" xfId="2972"/>
    <cellStyle name="Style 1 72" xfId="2973"/>
    <cellStyle name="Style 1 73" xfId="2974"/>
    <cellStyle name="Style 1 73 2" xfId="2975"/>
    <cellStyle name="Style 1 74" xfId="2976"/>
    <cellStyle name="Style 1 74 2" xfId="2977"/>
    <cellStyle name="Style 1 75" xfId="2978"/>
    <cellStyle name="Style 1 75 2" xfId="2979"/>
    <cellStyle name="Style 1 76" xfId="2980"/>
    <cellStyle name="Style 1 76 2" xfId="2981"/>
    <cellStyle name="Style 1 77" xfId="2982"/>
    <cellStyle name="Style 1 77 2" xfId="2983"/>
    <cellStyle name="Style 1 8" xfId="2984"/>
    <cellStyle name="Style 1 8 2" xfId="2985"/>
    <cellStyle name="Style 1 8 3" xfId="2986"/>
    <cellStyle name="Style 1 9" xfId="2987"/>
    <cellStyle name="Style 1 9 2" xfId="2988"/>
    <cellStyle name="Style 1 9 3" xfId="2989"/>
    <cellStyle name="Style 22" xfId="2990"/>
    <cellStyle name="Style 25" xfId="2991"/>
    <cellStyle name="Style 26" xfId="2992"/>
    <cellStyle name="Style 27" xfId="2993"/>
    <cellStyle name="Style 28" xfId="2994"/>
    <cellStyle name="STYLE1" xfId="2995"/>
    <cellStyle name="STYLE2" xfId="2996"/>
    <cellStyle name="STYLE3" xfId="2997"/>
    <cellStyle name="STYLE4" xfId="2998"/>
    <cellStyle name="summation" xfId="2999"/>
    <cellStyle name="Table Col Head" xfId="3000"/>
    <cellStyle name="Table Sub Head" xfId="3001"/>
    <cellStyle name="Table Title" xfId="3002"/>
    <cellStyle name="Table Units" xfId="3003"/>
    <cellStyle name="TFCF" xfId="3004"/>
    <cellStyle name="Title 10" xfId="3005"/>
    <cellStyle name="Title 11" xfId="3006"/>
    <cellStyle name="Title 12" xfId="3007"/>
    <cellStyle name="Title 13" xfId="3008"/>
    <cellStyle name="Title 2" xfId="3009"/>
    <cellStyle name="Title 2 2" xfId="3010"/>
    <cellStyle name="Title 2 2 2" xfId="3011"/>
    <cellStyle name="Title 3" xfId="3012"/>
    <cellStyle name="Title 3 2" xfId="3013"/>
    <cellStyle name="Title 3 3" xfId="3014"/>
    <cellStyle name="Title 4" xfId="3015"/>
    <cellStyle name="Title 4 2" xfId="3016"/>
    <cellStyle name="Title 5" xfId="3017"/>
    <cellStyle name="Title 6" xfId="3018"/>
    <cellStyle name="Title 7" xfId="3019"/>
    <cellStyle name="Title 8" xfId="3020"/>
    <cellStyle name="Title 9" xfId="3021"/>
    <cellStyle name="Total 10" xfId="3022"/>
    <cellStyle name="Total 11" xfId="3023"/>
    <cellStyle name="Total 12" xfId="3024"/>
    <cellStyle name="Total 13" xfId="3025"/>
    <cellStyle name="Total 2" xfId="3026"/>
    <cellStyle name="Total 2 2" xfId="3027"/>
    <cellStyle name="Total 2 2 2" xfId="3028"/>
    <cellStyle name="Total 3" xfId="3029"/>
    <cellStyle name="Total 3 2" xfId="3030"/>
    <cellStyle name="Total 3 3" xfId="3031"/>
    <cellStyle name="Total 4" xfId="3032"/>
    <cellStyle name="Total 4 2" xfId="3033"/>
    <cellStyle name="Total 5" xfId="3034"/>
    <cellStyle name="Total 5 2" xfId="3035"/>
    <cellStyle name="Total 6" xfId="3036"/>
    <cellStyle name="Total 6 2" xfId="3037"/>
    <cellStyle name="Total 7" xfId="3038"/>
    <cellStyle name="Total 7 2" xfId="3039"/>
    <cellStyle name="Total 8" xfId="3040"/>
    <cellStyle name="Total 8 2" xfId="3041"/>
    <cellStyle name="Total 9" xfId="3042"/>
    <cellStyle name="uk" xfId="3043"/>
    <cellStyle name="Un" xfId="3044"/>
    <cellStyle name="Unprot" xfId="3045"/>
    <cellStyle name="Unprot$" xfId="3046"/>
    <cellStyle name="Unprot_1 3 6 LIBOR" xfId="3047"/>
    <cellStyle name="Unprotect" xfId="3048"/>
    <cellStyle name="Währung [0]_Compiling Utility Macros" xfId="3049"/>
    <cellStyle name="Währung_Compiling Utility Macros" xfId="3050"/>
    <cellStyle name="Warning Text 10" xfId="3051"/>
    <cellStyle name="Warning Text 11" xfId="3052"/>
    <cellStyle name="Warning Text 12" xfId="3053"/>
    <cellStyle name="Warning Text 13" xfId="3054"/>
    <cellStyle name="Warning Text 2" xfId="3055"/>
    <cellStyle name="Warning Text 2 2" xfId="3056"/>
    <cellStyle name="Warning Text 3" xfId="3057"/>
    <cellStyle name="Warning Text 3 2" xfId="3058"/>
    <cellStyle name="Warning Text 3 3" xfId="3059"/>
    <cellStyle name="Warning Text 4" xfId="3060"/>
    <cellStyle name="Warning Text 4 2" xfId="3061"/>
    <cellStyle name="Warning Text 5" xfId="3062"/>
    <cellStyle name="Warning Text 5 2" xfId="3063"/>
    <cellStyle name="Warning Text 6" xfId="3064"/>
    <cellStyle name="Warning Text 6 2" xfId="3065"/>
    <cellStyle name="Warning Text 7" xfId="3066"/>
    <cellStyle name="Warning Text 8" xfId="3067"/>
    <cellStyle name="Warning Text 9" xfId="3068"/>
    <cellStyle name="Year" xfId="3069"/>
    <cellStyle name="YEAR HEADER" xfId="3070"/>
    <cellStyle name="콤마 [0]_94하반기" xfId="3071"/>
    <cellStyle name="콤마_94하반기" xfId="3072"/>
    <cellStyle name="통화 [0]_94하반기" xfId="3073"/>
    <cellStyle name="통화_94하반기" xfId="3074"/>
    <cellStyle name="표준_Ⅰ.경영실적" xfId="30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</xdr:row>
      <xdr:rowOff>138324</xdr:rowOff>
    </xdr:from>
    <xdr:to>
      <xdr:col>11</xdr:col>
      <xdr:colOff>505331</xdr:colOff>
      <xdr:row>67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47949"/>
          <a:ext cx="7182356" cy="997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8731</xdr:rowOff>
    </xdr:from>
    <xdr:to>
      <xdr:col>11</xdr:col>
      <xdr:colOff>472440</xdr:colOff>
      <xdr:row>68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0281"/>
          <a:ext cx="7178040" cy="10154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</xdr:colOff>
      <xdr:row>5</xdr:row>
      <xdr:rowOff>103163</xdr:rowOff>
    </xdr:from>
    <xdr:to>
      <xdr:col>10</xdr:col>
      <xdr:colOff>556846</xdr:colOff>
      <xdr:row>68</xdr:row>
      <xdr:rowOff>41030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" y="747932"/>
          <a:ext cx="6432452" cy="1009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22860</xdr:rowOff>
    </xdr:from>
    <xdr:to>
      <xdr:col>9</xdr:col>
      <xdr:colOff>492526</xdr:colOff>
      <xdr:row>59</xdr:row>
      <xdr:rowOff>99060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"/>
          <a:ext cx="5978926" cy="9128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30540</xdr:rowOff>
    </xdr:from>
    <xdr:to>
      <xdr:col>9</xdr:col>
      <xdr:colOff>15240</xdr:colOff>
      <xdr:row>61</xdr:row>
      <xdr:rowOff>144780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820"/>
          <a:ext cx="6179820" cy="950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60960</xdr:rowOff>
    </xdr:from>
    <xdr:to>
      <xdr:col>10</xdr:col>
      <xdr:colOff>3108</xdr:colOff>
      <xdr:row>54</xdr:row>
      <xdr:rowOff>68580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99160"/>
          <a:ext cx="6645842" cy="822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WC\Timesheet\Time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Weekly"/>
      <sheetName val="Comments"/>
      <sheetName val="R12 Load Data Issues"/>
      <sheetName val="R12 Load Data"/>
      <sheetName val="Parameters"/>
      <sheetName val="Office Code Note"/>
      <sheetName val="Sheet1"/>
    </sheetNames>
    <sheetDataSet>
      <sheetData sheetId="0"/>
      <sheetData sheetId="1">
        <row r="1">
          <cell r="A1" t="str">
            <v>Nickname
(must be unique)</v>
          </cell>
        </row>
        <row r="2">
          <cell r="A2" t="str">
            <v>Ad Hoc - Cash Flows</v>
          </cell>
        </row>
        <row r="3">
          <cell r="A3" t="str">
            <v>Ad Hoc - Cost Model Updates</v>
          </cell>
        </row>
        <row r="4">
          <cell r="A4" t="str">
            <v>Ad Hoc - HRA Pricing</v>
          </cell>
        </row>
        <row r="5">
          <cell r="A5" t="str">
            <v>Ad Hoc - OOS</v>
          </cell>
        </row>
        <row r="6">
          <cell r="A6" t="str">
            <v>AEP 2013 - Assets - NQ</v>
          </cell>
        </row>
        <row r="7">
          <cell r="A7" t="str">
            <v>AEP 2013 - Assets - Q</v>
          </cell>
        </row>
        <row r="8">
          <cell r="A8" t="str">
            <v>AEP 2013 - Billing</v>
          </cell>
        </row>
        <row r="9">
          <cell r="A9" t="str">
            <v>AEP 2013 - Data - NonUMWA</v>
          </cell>
        </row>
        <row r="10">
          <cell r="A10" t="str">
            <v>AEP 2013 - Data - NQ</v>
          </cell>
        </row>
        <row r="11">
          <cell r="A11" t="str">
            <v>AEP 2013 - Data - Q</v>
          </cell>
        </row>
        <row r="12">
          <cell r="A12" t="str">
            <v>AEP 2013 - Data - UMWA</v>
          </cell>
        </row>
        <row r="13">
          <cell r="A13" t="str">
            <v>AEP 2013 - Fcast - NonUMWA</v>
          </cell>
        </row>
        <row r="14">
          <cell r="A14" t="str">
            <v>AEP 2013 - Fcast - NQ</v>
          </cell>
        </row>
        <row r="15">
          <cell r="A15" t="str">
            <v>AEP 2013 - Fcast - Q</v>
          </cell>
        </row>
        <row r="16">
          <cell r="A16" t="str">
            <v>AEP 2013 - Fcast - UMWA</v>
          </cell>
        </row>
        <row r="17">
          <cell r="A17" t="str">
            <v>AEP 2013 - Govt</v>
          </cell>
        </row>
        <row r="18">
          <cell r="A18" t="str">
            <v>AEP 2013 - PM</v>
          </cell>
        </row>
        <row r="19">
          <cell r="A19" t="str">
            <v>AEP 2013 - Reports - All</v>
          </cell>
        </row>
        <row r="20">
          <cell r="A20" t="str">
            <v>AEP 2013 - Reports - NQ</v>
          </cell>
        </row>
        <row r="21">
          <cell r="A21" t="str">
            <v>AEP 2013 - Reports - NUMWA</v>
          </cell>
        </row>
        <row r="22">
          <cell r="A22" t="str">
            <v>AEP 2013 - Reports - Q</v>
          </cell>
        </row>
        <row r="23">
          <cell r="A23" t="str">
            <v>AEP 2013 - Reports - UMWA</v>
          </cell>
        </row>
        <row r="24">
          <cell r="A24" t="str">
            <v>AEP 2013 - Results - NonUMWA</v>
          </cell>
        </row>
        <row r="25">
          <cell r="A25" t="str">
            <v>AEP 2013 - Results - NonUMWA - old</v>
          </cell>
        </row>
        <row r="26">
          <cell r="A26" t="str">
            <v>AEP 2013 - Results - NQ</v>
          </cell>
        </row>
        <row r="27">
          <cell r="A27" t="str">
            <v>AEP 2013 - Results - Q</v>
          </cell>
        </row>
        <row r="28">
          <cell r="A28" t="str">
            <v>AEP 2013 - Results - UMWA</v>
          </cell>
        </row>
        <row r="29">
          <cell r="A29" t="str">
            <v>AEP 2013 - YED - All</v>
          </cell>
        </row>
        <row r="30">
          <cell r="A30" t="str">
            <v>AEP 2013 - YED - NQ</v>
          </cell>
        </row>
        <row r="31">
          <cell r="A31" t="str">
            <v>AEP 2013 - YED - NUMWA</v>
          </cell>
        </row>
        <row r="32">
          <cell r="A32" t="str">
            <v>AEP 2013 - YED - Q</v>
          </cell>
        </row>
        <row r="33">
          <cell r="A33" t="str">
            <v>AEP 2013 - YED - UMWA</v>
          </cell>
        </row>
        <row r="34">
          <cell r="A34" t="str">
            <v>AEP Ad Hoc - Analysis/Results Dev</v>
          </cell>
        </row>
        <row r="35">
          <cell r="A35" t="str">
            <v>AEP Ad Hoc - Data/ Forecast / Allocation</v>
          </cell>
        </row>
        <row r="36">
          <cell r="A36" t="str">
            <v>AEP Ad Hoc 1</v>
          </cell>
        </row>
        <row r="37">
          <cell r="A37" t="str">
            <v>AEP Ad Hoc 10- Data Conversion - PRW</v>
          </cell>
        </row>
        <row r="38">
          <cell r="A38" t="str">
            <v>AEP Ad Hoc 2 - new BU disclosure</v>
          </cell>
        </row>
        <row r="39">
          <cell r="A39" t="str">
            <v>AEP Ad Hoc 3 - Plan Design / Cost Savings</v>
          </cell>
        </row>
        <row r="40">
          <cell r="A40" t="str">
            <v>AEP Ad Hoc 4- TWIS</v>
          </cell>
        </row>
        <row r="41">
          <cell r="A41" t="str">
            <v>AEP Ad Hoc 5</v>
          </cell>
        </row>
        <row r="42">
          <cell r="A42" t="str">
            <v>AEP Ad Hoc 6 - Data Questions - Pension</v>
          </cell>
        </row>
        <row r="43">
          <cell r="A43" t="str">
            <v>AEP Ad Hoc 7 - Month-End Liabs</v>
          </cell>
        </row>
        <row r="44">
          <cell r="A44" t="str">
            <v>AEP Ad Hoc 8 - Data Conversion - Pension</v>
          </cell>
        </row>
        <row r="45">
          <cell r="A45" t="str">
            <v>AEP Ad Hoc 9 - Data Questions - PRW</v>
          </cell>
        </row>
        <row r="46">
          <cell r="A46" t="str">
            <v>AEP Ad Hoc- Billing &amp; Fin Mgt/ Auditors Request</v>
          </cell>
        </row>
        <row r="47">
          <cell r="A47" t="str">
            <v>AEP Ad Hoc- Proj Plan &amp; Proj Mgt</v>
          </cell>
        </row>
        <row r="48">
          <cell r="A48" t="str">
            <v>AEP Liability Conversion</v>
          </cell>
        </row>
        <row r="49">
          <cell r="A49" t="str">
            <v>Reporting &amp; Meetings</v>
          </cell>
        </row>
        <row r="50">
          <cell r="A50" t="str">
            <v>Barton Adhoc</v>
          </cell>
        </row>
        <row r="51">
          <cell r="A51" t="str">
            <v>Barton AFN</v>
          </cell>
        </row>
        <row r="52">
          <cell r="A52" t="str">
            <v>Barton Assets</v>
          </cell>
        </row>
        <row r="53">
          <cell r="A53" t="str">
            <v>Barton Assumption Setting</v>
          </cell>
        </row>
        <row r="54">
          <cell r="A54" t="str">
            <v>Barton Calcs &amp; Results Dev</v>
          </cell>
        </row>
        <row r="55">
          <cell r="A55" t="str">
            <v>Barton Data</v>
          </cell>
        </row>
        <row r="56">
          <cell r="A56" t="str">
            <v>Barton Forecasting</v>
          </cell>
        </row>
        <row r="57">
          <cell r="A57" t="str">
            <v>Barton Proj Plan &amp; Proj Mgt</v>
          </cell>
        </row>
        <row r="58">
          <cell r="A58" t="str">
            <v>Barton Report Prep &amp; Deliv</v>
          </cell>
        </row>
        <row r="59">
          <cell r="A59" t="str">
            <v>Barton Year-End Disclosure</v>
          </cell>
        </row>
        <row r="60">
          <cell r="A60" t="str">
            <v>Bayer - November Meeting LER</v>
          </cell>
        </row>
        <row r="61">
          <cell r="A61" t="str">
            <v>Bayer audit code</v>
          </cell>
        </row>
        <row r="62">
          <cell r="A62" t="str">
            <v>Bayer Proj Plan &amp; Proj Mgt</v>
          </cell>
        </row>
        <row r="63">
          <cell r="A63" t="str">
            <v>Bayer YED Disclosure</v>
          </cell>
        </row>
        <row r="64">
          <cell r="A64" t="str">
            <v>LTD Valuation</v>
          </cell>
        </row>
        <row r="65">
          <cell r="A65" t="str">
            <v>Bridgestone - Data Clean Up</v>
          </cell>
        </row>
        <row r="66">
          <cell r="A66" t="str">
            <v>2016 Asset</v>
          </cell>
        </row>
        <row r="67">
          <cell r="A67" t="str">
            <v>2016 Billing/Invoicing</v>
          </cell>
        </row>
        <row r="68">
          <cell r="A68" t="str">
            <v>2016 Claims</v>
          </cell>
        </row>
        <row r="69">
          <cell r="A69" t="str">
            <v>2016 Client Deliverables (including YED 2015 Reports)</v>
          </cell>
        </row>
        <row r="70">
          <cell r="A70" t="str">
            <v>2016 Forecasts/Channel Updates</v>
          </cell>
        </row>
        <row r="71">
          <cell r="A71" t="str">
            <v>2016 Government Forms</v>
          </cell>
        </row>
        <row r="72">
          <cell r="A72" t="str">
            <v>2016 In Scope Data</v>
          </cell>
        </row>
        <row r="73">
          <cell r="A73" t="str">
            <v>2016 N/A</v>
          </cell>
        </row>
        <row r="74">
          <cell r="A74" t="str">
            <v>2016 New Business</v>
          </cell>
        </row>
        <row r="75">
          <cell r="A75" t="str">
            <v>2016 Programming/Liability/Results</v>
          </cell>
        </row>
        <row r="76">
          <cell r="A76" t="str">
            <v>2016 Project management</v>
          </cell>
        </row>
        <row r="77">
          <cell r="A77" t="str">
            <v>2017 Assets</v>
          </cell>
        </row>
        <row r="78">
          <cell r="A78" t="str">
            <v>2017 Billing/Invoicing</v>
          </cell>
        </row>
        <row r="79">
          <cell r="A79" t="str">
            <v>2017 Claims</v>
          </cell>
        </row>
        <row r="80">
          <cell r="A80" t="str">
            <v>2017 Client Deliverables</v>
          </cell>
        </row>
        <row r="81">
          <cell r="A81" t="str">
            <v>2017 DO NOT USE - For YED2017</v>
          </cell>
        </row>
        <row r="82">
          <cell r="A82" t="str">
            <v>2017 Forecasts/Channel Updates</v>
          </cell>
        </row>
        <row r="83">
          <cell r="A83" t="str">
            <v>2017 Government Forms</v>
          </cell>
        </row>
        <row r="84">
          <cell r="A84" t="str">
            <v>2017 In Scope Data</v>
          </cell>
        </row>
        <row r="85">
          <cell r="A85" t="str">
            <v>2017 N/A</v>
          </cell>
        </row>
        <row r="86">
          <cell r="A86" t="str">
            <v>2017 Non Trust Adhoc Code 1 (Shared Services)</v>
          </cell>
        </row>
        <row r="87">
          <cell r="A87" t="str">
            <v>2017 Non Trust Adhoc Code 2 (Scott Sullivan)</v>
          </cell>
        </row>
        <row r="88">
          <cell r="A88" t="str">
            <v>2017 Non Trust Adhoc Code 3 (Pam deVeer)</v>
          </cell>
        </row>
        <row r="89">
          <cell r="A89" t="str">
            <v>2017 Non Trust Adhoc Code 4 (Dave Yurmuth)</v>
          </cell>
        </row>
        <row r="90">
          <cell r="A90" t="str">
            <v>2017 Programming/Liabilities/Results</v>
          </cell>
        </row>
        <row r="91">
          <cell r="A91" t="str">
            <v>2017 Trust Adhoc Code</v>
          </cell>
        </row>
        <row r="92">
          <cell r="A92" t="str">
            <v>Auditor's request</v>
          </cell>
        </row>
        <row r="93">
          <cell r="A93" t="str">
            <v>Auditor's request 2016</v>
          </cell>
        </row>
        <row r="94">
          <cell r="A94" t="str">
            <v>BAI Experience Study</v>
          </cell>
        </row>
        <row r="95">
          <cell r="A95" t="str">
            <v>BAI Liability Conversion</v>
          </cell>
        </row>
        <row r="96">
          <cell r="A96" t="str">
            <v xml:space="preserve">BAI Project Management </v>
          </cell>
        </row>
        <row r="97">
          <cell r="A97" t="str">
            <v>BAI Section 199</v>
          </cell>
        </row>
        <row r="98">
          <cell r="A98" t="str">
            <v>Bridgestone 5-year age bracket counts</v>
          </cell>
        </row>
        <row r="99">
          <cell r="A99" t="str">
            <v>Bridgestone Data Process</v>
          </cell>
        </row>
        <row r="100">
          <cell r="A100" t="str">
            <v>BSAM - Shutdown Scenarios</v>
          </cell>
        </row>
        <row r="101">
          <cell r="A101" t="str">
            <v>Data Coversion</v>
          </cell>
        </row>
        <row r="102">
          <cell r="A102" t="str">
            <v>Disclosure Exhibits and Ratelinks for YED 2016</v>
          </cell>
        </row>
        <row r="103">
          <cell r="A103" t="str">
            <v>Forcasting</v>
          </cell>
        </row>
        <row r="104">
          <cell r="A104" t="str">
            <v>Liability and Results</v>
          </cell>
        </row>
        <row r="105">
          <cell r="A105" t="str">
            <v>Non-Billable Work</v>
          </cell>
        </row>
        <row r="106">
          <cell r="A106" t="str">
            <v>Plan Design Pricing</v>
          </cell>
        </row>
        <row r="107">
          <cell r="A107" t="str">
            <v>Chargeurs Adhoc (any task code, just comment)</v>
          </cell>
        </row>
        <row r="108">
          <cell r="A108" t="str">
            <v>Chargeurs Assets</v>
          </cell>
        </row>
        <row r="109">
          <cell r="A109" t="str">
            <v>Chargeurs Assumptions</v>
          </cell>
        </row>
        <row r="110">
          <cell r="A110" t="str">
            <v>Chargeurs Auditors</v>
          </cell>
        </row>
        <row r="111">
          <cell r="A111" t="str">
            <v>Chargeurs Claims analysis</v>
          </cell>
        </row>
        <row r="112">
          <cell r="A112" t="str">
            <v>Chargeurs Data</v>
          </cell>
        </row>
        <row r="113">
          <cell r="A113" t="str">
            <v>Chargeurs Forecasts</v>
          </cell>
        </row>
        <row r="114">
          <cell r="A114" t="str">
            <v>Chargeurs Government forms (PBGC, AFN, 5500, etc.)</v>
          </cell>
        </row>
        <row r="115">
          <cell r="A115" t="str">
            <v>Chargeurs Liabilitites, results</v>
          </cell>
        </row>
        <row r="116">
          <cell r="A116" t="str">
            <v>Chargeurs Miscellaneous (include comment)</v>
          </cell>
        </row>
        <row r="117">
          <cell r="A117" t="str">
            <v>Chargeurs Project Management</v>
          </cell>
        </row>
        <row r="118">
          <cell r="A118" t="str">
            <v>Chargeurs Reports, presentations</v>
          </cell>
        </row>
        <row r="119">
          <cell r="A119" t="str">
            <v>Chargeurs YED</v>
          </cell>
        </row>
        <row r="120">
          <cell r="A120" t="str">
            <v>OLD Benefit Calculation/Data</v>
          </cell>
        </row>
        <row r="121">
          <cell r="A121" t="str">
            <v>OLD Chargeurs Project Management</v>
          </cell>
        </row>
        <row r="122">
          <cell r="A122" t="str">
            <v>OLD Charguers Disclosure</v>
          </cell>
        </row>
        <row r="123">
          <cell r="A123" t="str">
            <v>OLD General Non-billable</v>
          </cell>
        </row>
        <row r="124">
          <cell r="A124" t="str">
            <v>OLD RP2014 Mortality Study/ Report and Mtg</v>
          </cell>
        </row>
        <row r="125">
          <cell r="A125" t="str">
            <v>OLD Valuation Report/ Results Dev</v>
          </cell>
        </row>
        <row r="126">
          <cell r="A126" t="str">
            <v>OLD Valuation with BLS</v>
          </cell>
        </row>
        <row r="127">
          <cell r="A127" t="str">
            <v>Plan Termination Study</v>
          </cell>
        </row>
        <row r="128">
          <cell r="A128" t="str">
            <v>Covestro audit code</v>
          </cell>
        </row>
        <row r="129">
          <cell r="A129" t="str">
            <v>YED disclosure/IAS19</v>
          </cell>
        </row>
        <row r="130">
          <cell r="A130" t="str">
            <v>Ad Hoc 2</v>
          </cell>
        </row>
        <row r="131">
          <cell r="A131" t="str">
            <v>Ad Hoc 3</v>
          </cell>
        </row>
        <row r="132">
          <cell r="A132" t="str">
            <v>Assets</v>
          </cell>
        </row>
        <row r="133">
          <cell r="A133" t="str">
            <v>Assumption Setting</v>
          </cell>
        </row>
        <row r="134">
          <cell r="A134" t="str">
            <v>Auditor Data Listing</v>
          </cell>
        </row>
        <row r="135">
          <cell r="A135" t="str">
            <v>Calcs &amp; Results Dev</v>
          </cell>
        </row>
        <row r="136">
          <cell r="A136" t="str">
            <v>Claim Analysis &amp; Dev</v>
          </cell>
        </row>
        <row r="137">
          <cell r="A137" t="str">
            <v>Data</v>
          </cell>
        </row>
        <row r="138">
          <cell r="A138" t="str">
            <v>Eramet New Business</v>
          </cell>
        </row>
        <row r="139">
          <cell r="A139" t="str">
            <v>Fix Fee Project - Val and Gov Forms</v>
          </cell>
        </row>
        <row r="140">
          <cell r="A140" t="str">
            <v>Forecasting</v>
          </cell>
        </row>
        <row r="141">
          <cell r="A141" t="str">
            <v>IAS19 work/YED disclosure</v>
          </cell>
        </row>
        <row r="142">
          <cell r="A142" t="str">
            <v>Report Prepare and Deliver</v>
          </cell>
        </row>
        <row r="143">
          <cell r="A143" t="str">
            <v>Team management meeting</v>
          </cell>
        </row>
        <row r="144">
          <cell r="A144" t="str">
            <v>First Fin Fixed Fee - Adhoc 1</v>
          </cell>
        </row>
        <row r="145">
          <cell r="A145" t="str">
            <v>First Fin Fixed Fee - Adhoc 2</v>
          </cell>
        </row>
        <row r="146">
          <cell r="A146" t="str">
            <v>First Fin Fixed Fee - Adhoc 3</v>
          </cell>
        </row>
        <row r="147">
          <cell r="A147" t="str">
            <v>First Fin Fixed Fee - Assets</v>
          </cell>
        </row>
        <row r="148">
          <cell r="A148" t="str">
            <v>First Fin Fixed Fee - Assumption Setting</v>
          </cell>
        </row>
        <row r="149">
          <cell r="A149" t="str">
            <v>First Fin Fixed Fee - Calcs &amp; Results Dev</v>
          </cell>
        </row>
        <row r="150">
          <cell r="A150" t="str">
            <v>First Fin Fixed Fee - Claim Analysis &amp; Dev</v>
          </cell>
        </row>
        <row r="151">
          <cell r="A151" t="str">
            <v>First Fin Fixed Fee - Data</v>
          </cell>
        </row>
        <row r="152">
          <cell r="A152" t="str">
            <v>First Fin Fixed Fee - Forecasting</v>
          </cell>
        </row>
        <row r="153">
          <cell r="A153" t="str">
            <v>First Fin Fixed Fee - Report Prep &amp; Deliv</v>
          </cell>
        </row>
        <row r="154">
          <cell r="A154" t="str">
            <v>First Fin Fixed Fee - Year-end Disclosure</v>
          </cell>
        </row>
        <row r="155">
          <cell r="A155" t="str">
            <v>First Fin OOS - Adhoc 1</v>
          </cell>
        </row>
        <row r="156">
          <cell r="A156" t="str">
            <v>First Fin OOS - Adhoc 2</v>
          </cell>
        </row>
        <row r="157">
          <cell r="A157" t="str">
            <v>First Fin OOS - Adhoc 3</v>
          </cell>
        </row>
        <row r="158">
          <cell r="A158" t="str">
            <v>First Fin OOS - Analysis/Results Dev</v>
          </cell>
        </row>
        <row r="159">
          <cell r="A159" t="str">
            <v>First Fin OOS - Data</v>
          </cell>
        </row>
        <row r="160">
          <cell r="A160" t="str">
            <v>First Fin OOS - Reporting &amp; Meetings</v>
          </cell>
        </row>
        <row r="161">
          <cell r="A161" t="str">
            <v>Mortality Creditbility Tool</v>
          </cell>
        </row>
        <row r="162">
          <cell r="A162" t="str">
            <v>Materion Non-Trust 01.01-NB.New Business</v>
          </cell>
        </row>
        <row r="163">
          <cell r="A163" t="str">
            <v>Materion Non-Trust 01.02-NB.Other NonBillable</v>
          </cell>
        </row>
        <row r="164">
          <cell r="A164" t="str">
            <v>Materion Non-Trust 02.00-Billing &amp; Fin Mgt</v>
          </cell>
        </row>
        <row r="165">
          <cell r="A165" t="str">
            <v>Materion Non-Trust 03.00-Proj Plan &amp; Proj Mgt</v>
          </cell>
        </row>
        <row r="166">
          <cell r="A166" t="str">
            <v>Materion Non-Trust 04.01-Data</v>
          </cell>
        </row>
        <row r="167">
          <cell r="A167" t="str">
            <v>Materion Non-Trust 04.02-Assumption Setting</v>
          </cell>
        </row>
        <row r="168">
          <cell r="A168" t="str">
            <v>Materion Non-Trust 04.03-Assets</v>
          </cell>
        </row>
        <row r="169">
          <cell r="A169" t="str">
            <v>Materion Non-Trust 04.04-Claim Analysis &amp; Dev</v>
          </cell>
        </row>
        <row r="170">
          <cell r="A170" t="str">
            <v>Materion Non-Trust 04.05-Calcs &amp; Results Dev</v>
          </cell>
        </row>
        <row r="171">
          <cell r="A171" t="str">
            <v>Materion Non-Trust 04.06-Report Prep &amp; Deliv</v>
          </cell>
        </row>
        <row r="172">
          <cell r="A172" t="str">
            <v>Materion Non-Trust 04.07-Forecasting</v>
          </cell>
        </row>
        <row r="173">
          <cell r="A173" t="str">
            <v>Materion Non-Trust 04.08-Year-End Disclosure</v>
          </cell>
        </row>
        <row r="174">
          <cell r="A174" t="str">
            <v>Materion Non-Trust 04.09-Ad Hoc 1</v>
          </cell>
        </row>
        <row r="175">
          <cell r="A175" t="str">
            <v>Materion Non-Trust 04.10-Ad Hoc 2</v>
          </cell>
        </row>
        <row r="176">
          <cell r="A176" t="str">
            <v>Materion Non-Trust 04.11-Ad Hoc 3</v>
          </cell>
        </row>
        <row r="177">
          <cell r="A177" t="str">
            <v>Materion OOS 01.01-NB.New Business</v>
          </cell>
        </row>
        <row r="178">
          <cell r="A178" t="str">
            <v>Materion OOS 01.02-NB.Other NonBillable</v>
          </cell>
        </row>
        <row r="179">
          <cell r="A179" t="str">
            <v>Materion OOS 02.00-Billing &amp; Fin Mgt</v>
          </cell>
        </row>
        <row r="180">
          <cell r="A180" t="str">
            <v>Materion OOS 03.00-Proj Plan &amp; Proj Mgt</v>
          </cell>
        </row>
        <row r="181">
          <cell r="A181" t="str">
            <v>Materion OOS 04.01-Data</v>
          </cell>
        </row>
        <row r="182">
          <cell r="A182" t="str">
            <v>Materion OOS 04.02-Assumption Setting</v>
          </cell>
        </row>
        <row r="183">
          <cell r="A183" t="str">
            <v>Materion OOS 04.03-Assets</v>
          </cell>
        </row>
        <row r="184">
          <cell r="A184" t="str">
            <v>Materion OOS 04.04-Claim Analysis &amp; Dev</v>
          </cell>
        </row>
        <row r="185">
          <cell r="A185" t="str">
            <v>Materion OOS 04.05-Calcs &amp; Results Dev (Disc Dis mort)</v>
          </cell>
        </row>
        <row r="186">
          <cell r="A186" t="str">
            <v>Materion OOS 04.06-Report Prep &amp; Deliv</v>
          </cell>
        </row>
        <row r="187">
          <cell r="A187" t="str">
            <v>Materion OOS 04.07-Forecasting</v>
          </cell>
        </row>
        <row r="188">
          <cell r="A188" t="str">
            <v>Materion OOS 04.08-Year-End Disclosure</v>
          </cell>
        </row>
        <row r="189">
          <cell r="A189" t="str">
            <v>Materion OOS 04.09-Ad Hoc 1 (LS factors)</v>
          </cell>
        </row>
        <row r="190">
          <cell r="A190" t="str">
            <v>Materion OOS 04.10-Ad Hoc 2 (gov forms)</v>
          </cell>
        </row>
        <row r="191">
          <cell r="A191" t="str">
            <v>Materion OOS 04.11-Ad Hoc 3 (plan freeze/plan design)</v>
          </cell>
        </row>
        <row r="192">
          <cell r="A192" t="str">
            <v>Materion Trust 01.01-NB.New Business</v>
          </cell>
        </row>
        <row r="193">
          <cell r="A193" t="str">
            <v>Materion Trust 01.02-NB.Other NonBillable</v>
          </cell>
        </row>
        <row r="194">
          <cell r="A194" t="str">
            <v>Materion Trust 02.00-Billing &amp; Fin Mgt</v>
          </cell>
        </row>
        <row r="195">
          <cell r="A195" t="str">
            <v>Materion Trust 03.00-Proj Plan &amp; Proj Mgt</v>
          </cell>
        </row>
        <row r="196">
          <cell r="A196" t="str">
            <v>Materion Trust 04.01-FY Budget &amp; Target</v>
          </cell>
        </row>
        <row r="197">
          <cell r="A197" t="str">
            <v>Materion Trust 04.02-Flex Pricing</v>
          </cell>
        </row>
        <row r="198">
          <cell r="A198" t="str">
            <v>Materion Trust 04.03-Strategy/LT Planning</v>
          </cell>
        </row>
        <row r="199">
          <cell r="A199" t="str">
            <v>Materion Trust 04.04-Other/Miscellaneous</v>
          </cell>
        </row>
        <row r="200">
          <cell r="A200" t="str">
            <v>Materion Trust 04.05-Calcs &amp; Results Dev</v>
          </cell>
        </row>
        <row r="201">
          <cell r="A201" t="str">
            <v>Materion Trust 04.06-Report Prep &amp; Deliv</v>
          </cell>
        </row>
        <row r="202">
          <cell r="A202" t="str">
            <v>Materion Trust 04.07-Forecasting</v>
          </cell>
        </row>
        <row r="203">
          <cell r="A203" t="str">
            <v>Materion Trust 04.08-Year-End Disclosure</v>
          </cell>
        </row>
        <row r="204">
          <cell r="A204" t="str">
            <v>Materion Trust 04.09-Ad Hoc 1</v>
          </cell>
        </row>
        <row r="205">
          <cell r="A205" t="str">
            <v>Materion Trust 04.10-Ad Hoc 2</v>
          </cell>
        </row>
        <row r="206">
          <cell r="A206" t="str">
            <v>Materion Trust 04.11-Ad Hoc 3</v>
          </cell>
        </row>
        <row r="207">
          <cell r="A207" t="str">
            <v>2014 Disclosure</v>
          </cell>
        </row>
        <row r="208">
          <cell r="A208" t="str">
            <v>NG - Inactive CAS Payment</v>
          </cell>
        </row>
        <row r="209">
          <cell r="A209" t="str">
            <v>SRIP SWIFT 4</v>
          </cell>
        </row>
        <row r="210">
          <cell r="A210" t="str">
            <v>OPEB Valuation</v>
          </cell>
        </row>
        <row r="211">
          <cell r="A211" t="str">
            <v>Billing and Filing Mgt</v>
          </cell>
        </row>
        <row r="212">
          <cell r="A212" t="str">
            <v>Calculation &amp; Results Dev</v>
          </cell>
        </row>
        <row r="213">
          <cell r="A213" t="str">
            <v>Calculator update</v>
          </cell>
        </row>
        <row r="214">
          <cell r="A214" t="str">
            <v>New Business</v>
          </cell>
        </row>
        <row r="215">
          <cell r="A215" t="str">
            <v>Other NonBillable</v>
          </cell>
        </row>
        <row r="216">
          <cell r="A216" t="str">
            <v>Premier Asset</v>
          </cell>
        </row>
        <row r="217">
          <cell r="A217" t="str">
            <v>Premier Assumption Setting</v>
          </cell>
        </row>
        <row r="218">
          <cell r="A218" t="str">
            <v>Premier Claim Analysis &amp; Dev</v>
          </cell>
        </row>
        <row r="219">
          <cell r="A219" t="str">
            <v>Premier Data Process</v>
          </cell>
        </row>
        <row r="220">
          <cell r="A220" t="str">
            <v>Project Management</v>
          </cell>
        </row>
        <row r="221">
          <cell r="A221" t="str">
            <v>Reports and Projections</v>
          </cell>
        </row>
        <row r="222">
          <cell r="A222" t="str">
            <v>SWIFT</v>
          </cell>
        </row>
        <row r="223">
          <cell r="A223" t="str">
            <v>Valuation</v>
          </cell>
        </row>
        <row r="224">
          <cell r="A224" t="str">
            <v>Weldon</v>
          </cell>
        </row>
        <row r="225">
          <cell r="A225" t="str">
            <v>Salem BLS</v>
          </cell>
        </row>
        <row r="226">
          <cell r="A226" t="str">
            <v>LTD OOS</v>
          </cell>
        </row>
        <row r="227">
          <cell r="A227" t="str">
            <v>PRW OOS</v>
          </cell>
        </row>
        <row r="228">
          <cell r="A228" t="str">
            <v>The Osborn Ad Hoc 1</v>
          </cell>
        </row>
        <row r="229">
          <cell r="A229" t="str">
            <v>The Osborn Ad Hoc 2</v>
          </cell>
        </row>
        <row r="230">
          <cell r="A230" t="str">
            <v>The Osborn Ad Hoc 3</v>
          </cell>
        </row>
        <row r="231">
          <cell r="A231" t="str">
            <v>The Osborn Asset</v>
          </cell>
        </row>
        <row r="232">
          <cell r="A232" t="str">
            <v>The Osborn Assumption Setting</v>
          </cell>
        </row>
        <row r="233">
          <cell r="A233" t="str">
            <v>The Osborn Calcs &amp; Results Dev</v>
          </cell>
        </row>
        <row r="234">
          <cell r="A234" t="str">
            <v>The Osborn Claim Analysis &amp; Dev</v>
          </cell>
        </row>
        <row r="235">
          <cell r="A235" t="str">
            <v>The Osborn Data</v>
          </cell>
        </row>
        <row r="236">
          <cell r="A236" t="str">
            <v>The Osborn Forecasting</v>
          </cell>
        </row>
        <row r="237">
          <cell r="A237" t="str">
            <v>The Osborn Proj Plan &amp; Proj Mgt (Expense)</v>
          </cell>
        </row>
        <row r="238">
          <cell r="A238" t="str">
            <v>The Osborn Reports and Deliverables</v>
          </cell>
        </row>
        <row r="239">
          <cell r="A239" t="str">
            <v>The Osborn Year-End Disclosure</v>
          </cell>
        </row>
        <row r="240">
          <cell r="A240" t="str">
            <v>Data verification collecting changes</v>
          </cell>
        </row>
        <row r="241">
          <cell r="A241" t="str">
            <v xml:space="preserve">Data Verification Data Support </v>
          </cell>
        </row>
        <row r="242">
          <cell r="A242" t="str">
            <v>Dawson postret death processing</v>
          </cell>
        </row>
        <row r="243">
          <cell r="A243" t="str">
            <v>Disclosre work related to Pioneer (Stub Period/ rollforward sheet)</v>
          </cell>
        </row>
        <row r="244">
          <cell r="A244" t="str">
            <v>Fix Fee - Annual Funding Notices</v>
          </cell>
        </row>
        <row r="245">
          <cell r="A245" t="str">
            <v>Fix Fee - ASC 965 OPEB Bargaining Plan Due to VEBA Funding</v>
          </cell>
        </row>
        <row r="246">
          <cell r="A246" t="str">
            <v>Fix Fee - Bargaining Plan Surviving Spouses Annuity Equv/Min Distrib</v>
          </cell>
        </row>
        <row r="247">
          <cell r="A247" t="str">
            <v>Fix Fee - BOND: Link  Pension + OPEB  (1 iteration and report)</v>
          </cell>
        </row>
        <row r="248">
          <cell r="A248" t="str">
            <v>Fix Fee - Changing Quantify Data Process</v>
          </cell>
        </row>
        <row r="249">
          <cell r="A249" t="str">
            <v>Fix Fee - Counts for PBGC/Form 5500</v>
          </cell>
        </row>
        <row r="250">
          <cell r="A250" t="str">
            <v>Fix Fee - Data Request (Pension + OPEB)</v>
          </cell>
        </row>
        <row r="251">
          <cell r="A251" t="str">
            <v>Fix Fee - Disclosure Planning Meeting (Pension + OPEB)</v>
          </cell>
        </row>
        <row r="252">
          <cell r="A252" t="str">
            <v>Fix Fee - Elections - PPA Assumptions and Credit Balance</v>
          </cell>
        </row>
        <row r="253">
          <cell r="A253" t="str">
            <v>Fix Fee - Forecaster - January Update for assets, discount rate and benefit payments</v>
          </cell>
        </row>
        <row r="254">
          <cell r="A254" t="str">
            <v>Fix Fee - Forecaster - June Update for census and val results</v>
          </cell>
        </row>
        <row r="255">
          <cell r="A255" t="str">
            <v>Fix Fee - fxAct Software Update</v>
          </cell>
        </row>
        <row r="256">
          <cell r="A256" t="str">
            <v>Fix Fee - Internal General Valuation Planning (see separate code for External Val Planning Mtg at Timken)</v>
          </cell>
        </row>
        <row r="257">
          <cell r="A257" t="str">
            <v>Fix Fee - Notify Union of Actuarial Assumptions Used for Bargaining Plan benefit calculations</v>
          </cell>
        </row>
        <row r="258">
          <cell r="A258" t="str">
            <v>Fix Fee - OPEB Allocations</v>
          </cell>
        </row>
        <row r="259">
          <cell r="A259" t="str">
            <v>Fix Fee - OPEB Disclosure</v>
          </cell>
        </row>
        <row r="260">
          <cell r="A260" t="str">
            <v>Fix Fee - OPEB Expense Valuation (data work / expense current year / 5 year expense projection)</v>
          </cell>
        </row>
        <row r="261">
          <cell r="A261" t="str">
            <v>Fix Fee - OPEB Updated Expense - January</v>
          </cell>
        </row>
        <row r="262">
          <cell r="A262" t="str">
            <v>Fix Fee - PBGC Electronic Filing</v>
          </cell>
        </row>
        <row r="263">
          <cell r="A263" t="str">
            <v>Fix Fee - Pension - 5 year projection cash funding</v>
          </cell>
        </row>
        <row r="264">
          <cell r="A264" t="str">
            <v>Fix Fee - Pension - 5 year projection pension expense</v>
          </cell>
        </row>
        <row r="265">
          <cell r="A265" t="str">
            <v>Fix Fee - Pension - Current Year Expense (includes expense reconciliation)</v>
          </cell>
        </row>
        <row r="266">
          <cell r="A266" t="str">
            <v>Fix Fee - Pension - Current Year Funding Valuation (including report)</v>
          </cell>
        </row>
        <row r="267">
          <cell r="A267" t="str">
            <v>Fix Fee - Pension - Data Work (In Scope - see separate code for Changing Quantify Data Process)</v>
          </cell>
        </row>
        <row r="268">
          <cell r="A268" t="str">
            <v>Fix Fee - Pension - Gain/Loss Analysis</v>
          </cell>
        </row>
        <row r="269">
          <cell r="A269" t="str">
            <v>Fix Fee - Pension Allocations</v>
          </cell>
        </row>
        <row r="270">
          <cell r="A270" t="str">
            <v>Fix Fee - Pension Census Upload for Plan Auditors</v>
          </cell>
        </row>
        <row r="271">
          <cell r="A271" t="str">
            <v>Fix Fee - Pension Disclosure</v>
          </cell>
        </row>
        <row r="272">
          <cell r="A272" t="str">
            <v>Fix Fee - Relative Value Notices Update</v>
          </cell>
        </row>
        <row r="273">
          <cell r="A273" t="str">
            <v>Fix Fee - Schedules SB</v>
          </cell>
        </row>
        <row r="274">
          <cell r="A274" t="str">
            <v>Fix Fee - Update Spreadsheet to Allocate Cash Contribution</v>
          </cell>
        </row>
        <row r="275">
          <cell r="A275" t="str">
            <v>Fix Fee - Valuation Planning Meeting at Timken (Pension + OPEB)</v>
          </cell>
        </row>
        <row r="276">
          <cell r="A276" t="str">
            <v>Fix Fee - Valuation Results Meeting - Pension + OPEB  (Prep / Slide Deck / Attendance)</v>
          </cell>
        </row>
        <row r="277">
          <cell r="A277" t="str">
            <v>Implementation - Meetings</v>
          </cell>
        </row>
        <row r="278">
          <cell r="A278" t="str">
            <v>Pioneer Annuity Purchase T&amp;E Services - Data Cleanup</v>
          </cell>
        </row>
        <row r="279">
          <cell r="A279" t="str">
            <v>Pioneer Annuity Purchase T&amp;E Services - Data File Preparation</v>
          </cell>
        </row>
        <row r="280">
          <cell r="A280" t="str">
            <v>Pioneer Annuity Purchase T&amp;E Services - Independent Fiduciary &amp; Legal Support</v>
          </cell>
        </row>
        <row r="281">
          <cell r="A281" t="str">
            <v>Pioneer Fixed Fee - Annuity Placement Services</v>
          </cell>
        </row>
        <row r="282">
          <cell r="A282" t="str">
            <v>Pioneer Fixed Fee - Financial Analysis including MED</v>
          </cell>
        </row>
        <row r="283">
          <cell r="A283" t="str">
            <v>Pioneer Fixed Fee - Project Management</v>
          </cell>
        </row>
        <row r="284">
          <cell r="A284" t="str">
            <v>Project Dawson</v>
          </cell>
        </row>
        <row r="285">
          <cell r="A285" t="str">
            <v>Project Pioneer - June work</v>
          </cell>
        </row>
        <row r="286">
          <cell r="A286" t="str">
            <v>Timken OOS - 04.01 TLMT Trust</v>
          </cell>
        </row>
        <row r="287">
          <cell r="A287" t="str">
            <v>Timken OOS - 04.02 TLMT Trust</v>
          </cell>
        </row>
        <row r="288">
          <cell r="A288" t="str">
            <v>Timken OOS - 04.03 TLMT Trust</v>
          </cell>
        </row>
        <row r="289">
          <cell r="A289" t="str">
            <v>Timken OOS - 04.04 TLMT Trust</v>
          </cell>
        </row>
        <row r="290">
          <cell r="A290" t="str">
            <v>Timken OOS - 04.05 Barg Trust</v>
          </cell>
        </row>
        <row r="291">
          <cell r="A291" t="str">
            <v>Timken OOS - 04.06 Barg Trust</v>
          </cell>
        </row>
        <row r="292">
          <cell r="A292" t="str">
            <v>Timken OOS - 04.07 Barg Trust</v>
          </cell>
        </row>
        <row r="293">
          <cell r="A293" t="str">
            <v>Timken OOS - 04.08 Barg Trust</v>
          </cell>
        </row>
        <row r="294">
          <cell r="A294" t="str">
            <v>Timken OOS - 04.09 Non Trust</v>
          </cell>
        </row>
        <row r="295">
          <cell r="A295" t="str">
            <v>Timken OOS - 04.10 Non Trust</v>
          </cell>
        </row>
        <row r="296">
          <cell r="A296" t="str">
            <v>Timken OOS - 04.11 Non Trust</v>
          </cell>
        </row>
        <row r="297">
          <cell r="A297" t="str">
            <v>Timken OOS - 04.12 Non Trust</v>
          </cell>
        </row>
        <row r="298">
          <cell r="A298" t="str">
            <v>Timken OOS - Billing</v>
          </cell>
        </row>
        <row r="299">
          <cell r="A299" t="str">
            <v>Timken OOS - Proj Mgt, Travel</v>
          </cell>
        </row>
        <row r="300">
          <cell r="A300" t="str">
            <v>Timken TWIS Project</v>
          </cell>
        </row>
        <row r="301">
          <cell r="A301" t="str">
            <v>YED Disclosure In-Scope/Bargaining Work</v>
          </cell>
        </row>
        <row r="302">
          <cell r="A302" t="str">
            <v>YED Disclosure In-Scope/TLMT work</v>
          </cell>
        </row>
        <row r="303">
          <cell r="A303" t="str">
            <v>Timken BLS - Benefit Recalculations</v>
          </cell>
        </row>
        <row r="304">
          <cell r="A304" t="str">
            <v>Timken BLS - Billing &amp; Fin Mgt</v>
          </cell>
        </row>
        <row r="305">
          <cell r="A305" t="str">
            <v>Timken BLS - Calcs-Dev</v>
          </cell>
        </row>
        <row r="306">
          <cell r="A306" t="str">
            <v>Timken BLS - Call Center</v>
          </cell>
        </row>
        <row r="307">
          <cell r="A307" t="str">
            <v>Timken BLS - Case Management</v>
          </cell>
        </row>
        <row r="308">
          <cell r="A308" t="str">
            <v>Timken BLS - Communications</v>
          </cell>
        </row>
        <row r="309">
          <cell r="A309" t="str">
            <v>Timken BLS - Data</v>
          </cell>
        </row>
        <row r="310">
          <cell r="A310" t="str">
            <v>Timken BLS - EEpoint</v>
          </cell>
        </row>
        <row r="311">
          <cell r="A311" t="str">
            <v>Timken BLS - Fulfillment/Mailing</v>
          </cell>
        </row>
        <row r="312">
          <cell r="A312" t="str">
            <v>Timken BLS - Kits-Development</v>
          </cell>
        </row>
        <row r="313">
          <cell r="A313" t="str">
            <v>Timken BLS - Meetings</v>
          </cell>
        </row>
        <row r="314">
          <cell r="A314" t="str">
            <v>Timken BLS - New Bus</v>
          </cell>
        </row>
        <row r="315">
          <cell r="A315" t="str">
            <v>Timken BLS - Other NonBill</v>
          </cell>
        </row>
        <row r="316">
          <cell r="A316" t="str">
            <v>Timken BLS - PBO Estimate</v>
          </cell>
        </row>
        <row r="317">
          <cell r="A317" t="str">
            <v>Timken BLS - PM</v>
          </cell>
        </row>
        <row r="318">
          <cell r="A318" t="str">
            <v>Timken BLS - Recalculations</v>
          </cell>
        </row>
        <row r="319">
          <cell r="A319" t="str">
            <v>Timken BLS - Reporting</v>
          </cell>
        </row>
        <row r="320">
          <cell r="A320" t="str">
            <v>Timken BLS - Review-returned kits</v>
          </cell>
        </row>
        <row r="321">
          <cell r="A321" t="str">
            <v>Timken BLS - Specs</v>
          </cell>
        </row>
        <row r="322">
          <cell r="A322" t="str">
            <v>Timken BLS - Trustee File</v>
          </cell>
        </row>
        <row r="323">
          <cell r="A323" t="str">
            <v>TimkenSteel 02.00 OOS Billing</v>
          </cell>
        </row>
        <row r="324">
          <cell r="A324" t="str">
            <v>TimkenSteel 03.00 OOS Travel</v>
          </cell>
        </row>
        <row r="325">
          <cell r="A325" t="str">
            <v>TimkenSteel 04.01 OOS Barg Trust</v>
          </cell>
        </row>
        <row r="326">
          <cell r="A326" t="str">
            <v>TimkenSteel 04.02 OOS Barg Trust</v>
          </cell>
        </row>
        <row r="327">
          <cell r="A327" t="str">
            <v>TimkenSteel 04.03 OOS Barg Trust</v>
          </cell>
        </row>
        <row r="328">
          <cell r="A328" t="str">
            <v>TimkenSteel 04.04 OOS NonBarg Trust</v>
          </cell>
        </row>
        <row r="329">
          <cell r="A329" t="str">
            <v>TimkenSteel 04.05 OOS NonBarg Trust</v>
          </cell>
        </row>
        <row r="330">
          <cell r="A330" t="str">
            <v>TimkenSteel 04.06 OOS NonBarg Trust</v>
          </cell>
        </row>
        <row r="331">
          <cell r="A331" t="str">
            <v>TimkenSteel 04.07 OOS Non-Trust</v>
          </cell>
        </row>
        <row r="332">
          <cell r="A332" t="str">
            <v>TimkenSteel 04.08 OOS Non-Trust</v>
          </cell>
        </row>
        <row r="333">
          <cell r="A333" t="str">
            <v>TimkenSteel 04.09 OOS Non-Trust</v>
          </cell>
        </row>
        <row r="334">
          <cell r="A334" t="str">
            <v>TimkenSteel 04.10 OOS Misc</v>
          </cell>
        </row>
        <row r="335">
          <cell r="A335" t="str">
            <v>TimkenSteel 04.11 OOS Misc</v>
          </cell>
        </row>
        <row r="336">
          <cell r="A336" t="str">
            <v>TimkenSteel 04.12 OOS Misc</v>
          </cell>
        </row>
        <row r="337">
          <cell r="A337" t="str">
            <v>TimkenSteel Val - ad hoc #1</v>
          </cell>
        </row>
        <row r="338">
          <cell r="A338" t="str">
            <v>TimkenSteel Val - ad hoc #2</v>
          </cell>
        </row>
        <row r="339">
          <cell r="A339" t="str">
            <v>TimkenSteel Val - ad hoc #3</v>
          </cell>
        </row>
        <row r="340">
          <cell r="A340" t="str">
            <v>TimkenSteel Val - assets</v>
          </cell>
        </row>
        <row r="341">
          <cell r="A341" t="str">
            <v>TimkenSteel Val - assumptions</v>
          </cell>
        </row>
        <row r="342">
          <cell r="A342" t="str">
            <v>TimkenSteel Val - billing</v>
          </cell>
        </row>
        <row r="343">
          <cell r="A343" t="str">
            <v>TimkenSteel Val - claims</v>
          </cell>
        </row>
        <row r="344">
          <cell r="A344" t="str">
            <v>TimkenSteel Val - data</v>
          </cell>
        </row>
        <row r="345">
          <cell r="A345" t="str">
            <v>TimkenSteel Val - disclosure</v>
          </cell>
        </row>
        <row r="346">
          <cell r="A346" t="str">
            <v>TimkenSteel Val - forecasting</v>
          </cell>
        </row>
        <row r="347">
          <cell r="A347" t="str">
            <v>TimkenSteel Val - project mgt</v>
          </cell>
        </row>
        <row r="348">
          <cell r="A348" t="str">
            <v>TimkenSteel Val - report</v>
          </cell>
        </row>
        <row r="349">
          <cell r="A349" t="str">
            <v>TimkenSteel Val - results</v>
          </cell>
        </row>
        <row r="350">
          <cell r="A350" t="str">
            <v>Actuarial Committee</v>
          </cell>
        </row>
        <row r="351">
          <cell r="A351" t="str">
            <v>Actuarial Exam Study</v>
          </cell>
        </row>
        <row r="352">
          <cell r="A352" t="str">
            <v>Actuarial Exam Time</v>
          </cell>
        </row>
        <row r="353">
          <cell r="A353" t="str">
            <v>Exam Coordination</v>
          </cell>
        </row>
        <row r="354">
          <cell r="A354" t="str">
            <v>General Admin</v>
          </cell>
        </row>
        <row r="355">
          <cell r="A355" t="str">
            <v>Intermediate RAFT</v>
          </cell>
        </row>
        <row r="356">
          <cell r="A356" t="str">
            <v>Knowledge and Research</v>
          </cell>
        </row>
        <row r="357">
          <cell r="A357" t="str">
            <v>Leading Training</v>
          </cell>
        </row>
        <row r="358">
          <cell r="A358" t="str">
            <v>Making Administrative Decisions</v>
          </cell>
        </row>
        <row r="359">
          <cell r="A359" t="str">
            <v>Management</v>
          </cell>
        </row>
        <row r="360">
          <cell r="A360" t="str">
            <v>Mentoring / Buddies</v>
          </cell>
        </row>
        <row r="361">
          <cell r="A361" t="str">
            <v>Non Client Specific Marketing</v>
          </cell>
        </row>
        <row r="362">
          <cell r="A362" t="str">
            <v>Non-Actuarial Study</v>
          </cell>
        </row>
        <row r="363">
          <cell r="A363" t="str">
            <v>Office Leadership Roles</v>
          </cell>
        </row>
        <row r="364">
          <cell r="A364" t="str">
            <v>People Management</v>
          </cell>
        </row>
        <row r="365">
          <cell r="A365" t="str">
            <v>Professional Development</v>
          </cell>
        </row>
        <row r="366">
          <cell r="A366" t="str">
            <v>Professional Excellence</v>
          </cell>
        </row>
        <row r="367">
          <cell r="A367" t="str">
            <v>PTO</v>
          </cell>
        </row>
        <row r="368">
          <cell r="A368" t="str">
            <v>Recruiting (non-interview time)</v>
          </cell>
        </row>
        <row r="369">
          <cell r="A369" t="str">
            <v>Recruiting Interviews</v>
          </cell>
        </row>
        <row r="370">
          <cell r="A370" t="str">
            <v>SWIFT Training</v>
          </cell>
        </row>
        <row r="371">
          <cell r="A371" t="str">
            <v>Tools Champion</v>
          </cell>
        </row>
        <row r="372">
          <cell r="A372" t="str">
            <v>US Holiday</v>
          </cell>
        </row>
        <row r="373">
          <cell r="A373" t="str">
            <v>Volunteer Day</v>
          </cell>
        </row>
        <row r="374">
          <cell r="A374" t="str">
            <v>Workplace Initiatives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3"/>
  <sheetViews>
    <sheetView tabSelected="1" zoomScaleNormal="100" workbookViewId="0">
      <selection activeCell="G7" sqref="G7"/>
    </sheetView>
  </sheetViews>
  <sheetFormatPr defaultColWidth="3" defaultRowHeight="12.75"/>
  <cols>
    <col min="1" max="1" width="3.7109375" style="198" customWidth="1"/>
    <col min="2" max="5" width="3.28515625" style="199" customWidth="1"/>
    <col min="6" max="6" width="46.28515625" style="199" customWidth="1"/>
    <col min="7" max="7" width="11.140625" style="199" bestFit="1" customWidth="1"/>
    <col min="8" max="9" width="11.140625" style="199" customWidth="1"/>
    <col min="10" max="10" width="11.140625" style="199" bestFit="1" customWidth="1"/>
    <col min="11" max="11" width="35.28515625" style="199" customWidth="1"/>
    <col min="12" max="12" width="15" style="3" bestFit="1" customWidth="1"/>
    <col min="13" max="13" width="10.28515625" style="3" bestFit="1" customWidth="1"/>
    <col min="14" max="16384" width="3" style="3"/>
  </cols>
  <sheetData>
    <row r="1" spans="1:13">
      <c r="B1" s="226" t="s">
        <v>0</v>
      </c>
      <c r="C1" s="226"/>
      <c r="D1" s="226"/>
      <c r="E1" s="226"/>
      <c r="F1" s="226"/>
      <c r="G1" s="226"/>
      <c r="H1" s="226"/>
      <c r="I1" s="226"/>
      <c r="J1" s="226"/>
      <c r="K1" s="222" t="s">
        <v>333</v>
      </c>
    </row>
    <row r="2" spans="1:13">
      <c r="B2" s="226" t="s">
        <v>9</v>
      </c>
      <c r="C2" s="226"/>
      <c r="D2" s="226"/>
      <c r="E2" s="226"/>
      <c r="F2" s="226"/>
      <c r="G2" s="226"/>
      <c r="H2" s="226"/>
      <c r="I2" s="226"/>
      <c r="J2" s="226"/>
      <c r="K2" s="215" t="s">
        <v>1</v>
      </c>
    </row>
    <row r="3" spans="1:13">
      <c r="B3" s="227" t="s">
        <v>11</v>
      </c>
      <c r="C3" s="227"/>
      <c r="D3" s="227"/>
      <c r="E3" s="227"/>
      <c r="F3" s="227"/>
      <c r="G3" s="227"/>
      <c r="H3" s="227"/>
      <c r="I3" s="227"/>
      <c r="J3" s="227"/>
      <c r="K3" s="215" t="s">
        <v>2</v>
      </c>
    </row>
    <row r="4" spans="1:13" ht="36">
      <c r="A4" s="218" t="s">
        <v>320</v>
      </c>
      <c r="B4" s="223" t="s">
        <v>3</v>
      </c>
      <c r="C4" s="224"/>
      <c r="D4" s="224"/>
      <c r="E4" s="224"/>
      <c r="F4" s="224"/>
      <c r="G4" s="200" t="s">
        <v>331</v>
      </c>
      <c r="H4" s="200" t="s">
        <v>303</v>
      </c>
      <c r="I4" s="200" t="s">
        <v>304</v>
      </c>
      <c r="J4" s="200" t="s">
        <v>306</v>
      </c>
      <c r="K4" s="202" t="s">
        <v>10</v>
      </c>
      <c r="L4" s="200"/>
      <c r="M4" s="216"/>
    </row>
    <row r="5" spans="1:13" s="211" customFormat="1" ht="12">
      <c r="A5" s="217"/>
      <c r="B5" s="225" t="s">
        <v>4</v>
      </c>
      <c r="C5" s="225"/>
      <c r="D5" s="225"/>
      <c r="E5" s="225"/>
      <c r="F5" s="225"/>
      <c r="G5" s="87" t="s">
        <v>5</v>
      </c>
      <c r="H5" s="87" t="s">
        <v>6</v>
      </c>
      <c r="I5" s="87" t="s">
        <v>6</v>
      </c>
      <c r="J5" s="87" t="s">
        <v>7</v>
      </c>
      <c r="K5" s="87"/>
      <c r="L5" s="87"/>
      <c r="M5" s="87"/>
    </row>
    <row r="6" spans="1:13">
      <c r="A6" s="198">
        <v>1</v>
      </c>
      <c r="B6" s="9" t="s">
        <v>330</v>
      </c>
      <c r="C6" s="9"/>
      <c r="D6" s="9"/>
      <c r="E6" s="5"/>
      <c r="F6" s="5"/>
      <c r="G6" s="5"/>
      <c r="H6" s="5"/>
      <c r="I6" s="5"/>
      <c r="J6" s="5"/>
      <c r="K6" s="5"/>
      <c r="L6" s="1"/>
      <c r="M6" s="2"/>
    </row>
    <row r="7" spans="1:13">
      <c r="A7" s="198">
        <f>1+A6</f>
        <v>2</v>
      </c>
      <c r="B7" s="7"/>
      <c r="C7" s="8" t="s">
        <v>316</v>
      </c>
      <c r="D7" s="8"/>
      <c r="E7" s="5"/>
      <c r="F7" s="3"/>
      <c r="G7" s="3"/>
      <c r="H7" s="3"/>
      <c r="I7" s="3"/>
      <c r="J7" s="3"/>
      <c r="K7" s="3"/>
      <c r="L7" s="1"/>
      <c r="M7" s="2"/>
    </row>
    <row r="8" spans="1:13">
      <c r="A8" s="198">
        <f>1+A7</f>
        <v>3</v>
      </c>
      <c r="B8" s="7"/>
      <c r="C8" s="8"/>
      <c r="D8" s="8" t="s">
        <v>317</v>
      </c>
      <c r="E8" s="3"/>
      <c r="F8" s="3"/>
      <c r="G8" s="1">
        <v>3669</v>
      </c>
      <c r="H8" s="1">
        <f>ROUND((G8/12)*2,0)</f>
        <v>612</v>
      </c>
      <c r="I8" s="3"/>
      <c r="J8" s="1"/>
      <c r="K8" s="1"/>
      <c r="L8" s="1"/>
      <c r="M8" s="2"/>
    </row>
    <row r="9" spans="1:13">
      <c r="A9" s="198">
        <f t="shared" ref="A9:A13" si="0">1+A8</f>
        <v>4</v>
      </c>
      <c r="B9" s="7"/>
      <c r="C9" s="7"/>
      <c r="D9" s="3"/>
      <c r="E9" s="8" t="s">
        <v>302</v>
      </c>
      <c r="F9" s="3"/>
      <c r="G9" s="1">
        <v>4589</v>
      </c>
      <c r="H9" s="1">
        <f>ROUND((G9/12)*2,0)</f>
        <v>765</v>
      </c>
      <c r="I9" s="3"/>
      <c r="J9" s="1"/>
      <c r="K9" s="1"/>
      <c r="L9" s="1"/>
      <c r="M9" s="2"/>
    </row>
    <row r="10" spans="1:13">
      <c r="A10" s="198">
        <f t="shared" si="0"/>
        <v>5</v>
      </c>
      <c r="B10" s="7"/>
      <c r="C10" s="7"/>
      <c r="D10" s="8" t="s">
        <v>332</v>
      </c>
      <c r="E10" s="8"/>
      <c r="F10" s="3"/>
      <c r="G10" s="1"/>
      <c r="H10" s="4"/>
      <c r="I10" s="1">
        <f>+H9-H8</f>
        <v>153</v>
      </c>
      <c r="J10" s="1"/>
      <c r="K10" s="1"/>
      <c r="L10" s="1"/>
      <c r="M10" s="2"/>
    </row>
    <row r="11" spans="1:13">
      <c r="A11" s="198">
        <f t="shared" si="0"/>
        <v>6</v>
      </c>
      <c r="B11" s="7"/>
      <c r="C11" s="7"/>
      <c r="D11" s="8" t="s">
        <v>318</v>
      </c>
      <c r="E11" s="3"/>
      <c r="F11" s="3"/>
      <c r="G11" s="1">
        <f>+G9</f>
        <v>4589</v>
      </c>
      <c r="H11" s="3"/>
      <c r="I11" s="1">
        <f>ROUND((G11/12)*10,0)</f>
        <v>3824</v>
      </c>
      <c r="J11" s="1"/>
      <c r="K11" s="1"/>
      <c r="L11" s="1"/>
      <c r="M11" s="2"/>
    </row>
    <row r="12" spans="1:13">
      <c r="A12" s="198">
        <f t="shared" si="0"/>
        <v>7</v>
      </c>
      <c r="B12" s="7"/>
      <c r="C12" s="7"/>
      <c r="D12" s="8" t="s">
        <v>319</v>
      </c>
      <c r="E12" s="8"/>
      <c r="F12" s="8"/>
      <c r="G12" s="1">
        <v>5194</v>
      </c>
      <c r="H12" s="1"/>
      <c r="I12" s="1">
        <f>ROUND((G12/12)*2,0)</f>
        <v>866</v>
      </c>
      <c r="J12" s="1"/>
      <c r="K12" s="1"/>
      <c r="L12" s="1"/>
      <c r="M12" s="2"/>
    </row>
    <row r="13" spans="1:13">
      <c r="A13" s="198">
        <f t="shared" si="0"/>
        <v>8</v>
      </c>
      <c r="B13" s="3"/>
      <c r="C13" s="6" t="s">
        <v>305</v>
      </c>
      <c r="D13" s="7"/>
      <c r="E13" s="8"/>
      <c r="F13" s="8"/>
      <c r="G13" s="1"/>
      <c r="H13" s="1"/>
      <c r="I13" s="4"/>
      <c r="J13" s="1">
        <f>SUM(I7:I12)</f>
        <v>4843</v>
      </c>
      <c r="K13" s="1"/>
      <c r="L13" s="1"/>
      <c r="M13" s="2"/>
    </row>
    <row r="14" spans="1:13" s="208" customFormat="1" ht="18">
      <c r="A14" s="203"/>
      <c r="B14" s="205"/>
      <c r="C14" s="205"/>
      <c r="D14" s="205"/>
      <c r="E14" s="204"/>
      <c r="F14" s="204"/>
      <c r="G14" s="206"/>
      <c r="H14" s="206"/>
      <c r="I14" s="206"/>
      <c r="J14" s="206"/>
      <c r="K14" s="206"/>
      <c r="L14" s="206"/>
      <c r="M14" s="207"/>
    </row>
    <row r="15" spans="1:13">
      <c r="A15" s="198">
        <f>1+A13</f>
        <v>9</v>
      </c>
      <c r="B15" s="10" t="s">
        <v>321</v>
      </c>
      <c r="C15" s="6"/>
      <c r="D15" s="6"/>
      <c r="E15" s="8"/>
      <c r="F15" s="7"/>
      <c r="G15" s="7"/>
      <c r="H15" s="7"/>
      <c r="I15" s="7"/>
      <c r="J15" s="7"/>
      <c r="K15" s="7"/>
      <c r="L15" s="1"/>
      <c r="M15" s="2"/>
    </row>
    <row r="16" spans="1:13">
      <c r="A16" s="198">
        <f t="shared" ref="A16:A22" si="1">1+A15</f>
        <v>10</v>
      </c>
      <c r="B16" s="7"/>
      <c r="C16" s="8" t="s">
        <v>322</v>
      </c>
      <c r="D16" s="8"/>
      <c r="E16" s="5"/>
      <c r="F16" s="3"/>
      <c r="G16" s="3"/>
      <c r="H16" s="3"/>
      <c r="I16" s="3"/>
      <c r="J16" s="3"/>
      <c r="K16" s="3"/>
      <c r="L16" s="1"/>
      <c r="M16" s="2"/>
    </row>
    <row r="17" spans="1:13">
      <c r="A17" s="198">
        <f t="shared" si="1"/>
        <v>11</v>
      </c>
      <c r="B17" s="7"/>
      <c r="C17" s="8"/>
      <c r="D17" s="8" t="s">
        <v>317</v>
      </c>
      <c r="E17" s="3"/>
      <c r="F17" s="3"/>
      <c r="G17" s="1">
        <v>3005129</v>
      </c>
      <c r="H17" s="1">
        <f>ROUND((G17/12)*2,0)</f>
        <v>500855</v>
      </c>
      <c r="I17" s="3"/>
      <c r="J17" s="1"/>
      <c r="K17" s="1"/>
      <c r="L17" s="1"/>
      <c r="M17" s="2"/>
    </row>
    <row r="18" spans="1:13">
      <c r="A18" s="198">
        <f t="shared" si="1"/>
        <v>12</v>
      </c>
      <c r="B18" s="7"/>
      <c r="C18" s="7"/>
      <c r="D18" s="3"/>
      <c r="E18" s="8" t="s">
        <v>302</v>
      </c>
      <c r="F18" s="3"/>
      <c r="G18" s="1">
        <v>2807069</v>
      </c>
      <c r="H18" s="1">
        <f>ROUND((G18/12)*2,0)</f>
        <v>467845</v>
      </c>
      <c r="I18" s="3"/>
      <c r="J18" s="1"/>
      <c r="K18" s="3"/>
      <c r="L18" s="1"/>
      <c r="M18" s="2"/>
    </row>
    <row r="19" spans="1:13">
      <c r="A19" s="198">
        <f t="shared" si="1"/>
        <v>13</v>
      </c>
      <c r="B19" s="7"/>
      <c r="C19" s="7"/>
      <c r="D19" s="8" t="s">
        <v>332</v>
      </c>
      <c r="E19" s="8"/>
      <c r="F19" s="3"/>
      <c r="G19" s="3"/>
      <c r="H19" s="4"/>
      <c r="I19" s="1">
        <f>+H18-H17</f>
        <v>-33010</v>
      </c>
      <c r="J19" s="1"/>
      <c r="K19" s="1"/>
      <c r="L19" s="1"/>
      <c r="M19" s="2"/>
    </row>
    <row r="20" spans="1:13">
      <c r="A20" s="198">
        <f t="shared" si="1"/>
        <v>14</v>
      </c>
      <c r="B20" s="7"/>
      <c r="C20" s="7"/>
      <c r="D20" s="8" t="s">
        <v>318</v>
      </c>
      <c r="E20" s="3"/>
      <c r="F20" s="3"/>
      <c r="G20" s="1">
        <f>+G18</f>
        <v>2807069</v>
      </c>
      <c r="H20" s="3"/>
      <c r="I20" s="1">
        <f>ROUND((G20/12)*10,0)</f>
        <v>2339224</v>
      </c>
      <c r="J20" s="1"/>
      <c r="K20" s="1"/>
      <c r="L20" s="1"/>
      <c r="M20" s="2"/>
    </row>
    <row r="21" spans="1:13">
      <c r="A21" s="198">
        <f t="shared" si="1"/>
        <v>15</v>
      </c>
      <c r="B21" s="7"/>
      <c r="C21" s="7"/>
      <c r="D21" s="8" t="s">
        <v>319</v>
      </c>
      <c r="E21" s="8"/>
      <c r="F21" s="8"/>
      <c r="G21" s="1">
        <v>2695329</v>
      </c>
      <c r="H21" s="1"/>
      <c r="I21" s="1">
        <f>ROUND((G21/12)*2,0)</f>
        <v>449222</v>
      </c>
      <c r="J21" s="1"/>
      <c r="K21" s="1"/>
      <c r="L21" s="1"/>
      <c r="M21" s="2"/>
    </row>
    <row r="22" spans="1:13">
      <c r="A22" s="198">
        <f t="shared" si="1"/>
        <v>16</v>
      </c>
      <c r="B22" s="7"/>
      <c r="C22" s="6" t="s">
        <v>326</v>
      </c>
      <c r="D22" s="7"/>
      <c r="E22" s="8"/>
      <c r="F22" s="8"/>
      <c r="G22" s="1"/>
      <c r="H22" s="1"/>
      <c r="I22" s="4"/>
      <c r="J22" s="1">
        <f>SUM(I16:I21)</f>
        <v>2755436</v>
      </c>
      <c r="K22" s="1"/>
      <c r="L22" s="1"/>
      <c r="M22" s="2"/>
    </row>
    <row r="23" spans="1:13">
      <c r="B23" s="7"/>
      <c r="C23" s="7"/>
      <c r="D23" s="7"/>
      <c r="E23" s="8"/>
      <c r="F23" s="8"/>
      <c r="G23" s="1"/>
      <c r="H23" s="1"/>
      <c r="I23" s="1"/>
      <c r="J23" s="1"/>
      <c r="K23" s="1"/>
      <c r="L23" s="1"/>
      <c r="M23" s="2"/>
    </row>
    <row r="24" spans="1:13">
      <c r="A24" s="198">
        <f>1+A22</f>
        <v>17</v>
      </c>
      <c r="B24" s="7"/>
      <c r="C24" s="8" t="s">
        <v>323</v>
      </c>
      <c r="D24" s="8"/>
      <c r="E24" s="5"/>
      <c r="F24" s="3"/>
      <c r="G24" s="3"/>
      <c r="H24" s="3"/>
      <c r="I24" s="3"/>
      <c r="J24" s="3"/>
      <c r="K24" s="3"/>
      <c r="L24" s="1"/>
      <c r="M24" s="2"/>
    </row>
    <row r="25" spans="1:13">
      <c r="A25" s="198">
        <f>1+A24</f>
        <v>18</v>
      </c>
      <c r="B25" s="7"/>
      <c r="C25" s="8"/>
      <c r="D25" s="8" t="s">
        <v>317</v>
      </c>
      <c r="E25" s="3"/>
      <c r="F25" s="3"/>
      <c r="G25" s="1">
        <v>823041</v>
      </c>
      <c r="H25" s="1">
        <f>ROUND((G25/12)*2,0)</f>
        <v>137174</v>
      </c>
      <c r="I25" s="3"/>
      <c r="J25" s="1"/>
      <c r="K25" s="1"/>
      <c r="L25" s="1"/>
      <c r="M25" s="2"/>
    </row>
    <row r="26" spans="1:13">
      <c r="A26" s="198">
        <f t="shared" ref="A26:A30" si="2">1+A25</f>
        <v>19</v>
      </c>
      <c r="B26" s="7"/>
      <c r="C26" s="7"/>
      <c r="D26" s="3"/>
      <c r="E26" s="8" t="s">
        <v>302</v>
      </c>
      <c r="F26" s="3"/>
      <c r="G26" s="1">
        <v>1044542</v>
      </c>
      <c r="H26" s="1">
        <f>ROUND((G26/12)*2,0)</f>
        <v>174090</v>
      </c>
      <c r="I26" s="3"/>
      <c r="J26" s="1"/>
      <c r="K26" s="1"/>
      <c r="L26" s="1"/>
      <c r="M26" s="2"/>
    </row>
    <row r="27" spans="1:13">
      <c r="A27" s="198">
        <f t="shared" si="2"/>
        <v>20</v>
      </c>
      <c r="B27" s="7"/>
      <c r="C27" s="7"/>
      <c r="D27" s="8" t="s">
        <v>332</v>
      </c>
      <c r="E27" s="8"/>
      <c r="F27" s="3"/>
      <c r="G27" s="1"/>
      <c r="H27" s="4"/>
      <c r="I27" s="1">
        <f>+H26-H25</f>
        <v>36916</v>
      </c>
      <c r="J27" s="1"/>
      <c r="K27" s="1"/>
      <c r="L27" s="1"/>
      <c r="M27" s="2"/>
    </row>
    <row r="28" spans="1:13">
      <c r="A28" s="198">
        <f t="shared" si="2"/>
        <v>21</v>
      </c>
      <c r="B28" s="7"/>
      <c r="C28" s="7"/>
      <c r="D28" s="8" t="s">
        <v>318</v>
      </c>
      <c r="E28" s="3"/>
      <c r="F28" s="3"/>
      <c r="G28" s="1">
        <f>+G26</f>
        <v>1044542</v>
      </c>
      <c r="H28" s="3"/>
      <c r="I28" s="1">
        <f>ROUND((G28/12)*10,0)</f>
        <v>870452</v>
      </c>
      <c r="J28" s="1"/>
      <c r="K28" s="1"/>
      <c r="L28" s="1"/>
      <c r="M28" s="2"/>
    </row>
    <row r="29" spans="1:13">
      <c r="A29" s="198">
        <f t="shared" si="2"/>
        <v>22</v>
      </c>
      <c r="B29" s="7"/>
      <c r="C29" s="7"/>
      <c r="D29" s="8" t="s">
        <v>319</v>
      </c>
      <c r="E29" s="8"/>
      <c r="F29" s="8"/>
      <c r="G29" s="1">
        <v>1138821</v>
      </c>
      <c r="H29" s="1"/>
      <c r="I29" s="1">
        <f>ROUND((G29/12)*2,0)</f>
        <v>189804</v>
      </c>
      <c r="J29" s="1"/>
      <c r="K29" s="1"/>
      <c r="L29" s="1"/>
      <c r="M29" s="2"/>
    </row>
    <row r="30" spans="1:13">
      <c r="A30" s="198">
        <f t="shared" si="2"/>
        <v>23</v>
      </c>
      <c r="B30" s="7"/>
      <c r="C30" s="6" t="s">
        <v>327</v>
      </c>
      <c r="D30" s="7"/>
      <c r="E30" s="8"/>
      <c r="F30" s="8"/>
      <c r="G30" s="3"/>
      <c r="H30" s="1"/>
      <c r="I30" s="4"/>
      <c r="J30" s="1">
        <f>SUM(I24:I29)</f>
        <v>1097172</v>
      </c>
      <c r="K30" s="1"/>
      <c r="L30" s="1"/>
      <c r="M30" s="2"/>
    </row>
    <row r="31" spans="1:13">
      <c r="A31" s="3"/>
      <c r="B31" s="3"/>
      <c r="C31" s="3"/>
      <c r="D31" s="3"/>
      <c r="E31" s="3"/>
      <c r="F31" s="3"/>
      <c r="G31" s="1"/>
      <c r="H31" s="1"/>
      <c r="I31" s="1"/>
      <c r="J31" s="1"/>
      <c r="K31" s="1"/>
      <c r="L31" s="1"/>
      <c r="M31" s="2"/>
    </row>
    <row r="32" spans="1:13">
      <c r="A32" s="198">
        <f>1+A30</f>
        <v>24</v>
      </c>
      <c r="B32" s="7"/>
      <c r="C32" s="8" t="s">
        <v>324</v>
      </c>
      <c r="D32" s="8"/>
      <c r="E32" s="5"/>
      <c r="F32" s="3"/>
      <c r="G32" s="3"/>
      <c r="H32" s="3"/>
      <c r="I32" s="3"/>
      <c r="J32" s="3"/>
      <c r="K32" s="3"/>
      <c r="L32" s="1"/>
      <c r="M32" s="2"/>
    </row>
    <row r="33" spans="1:13">
      <c r="A33" s="198">
        <f>1+A32</f>
        <v>25</v>
      </c>
      <c r="B33" s="7"/>
      <c r="C33" s="8"/>
      <c r="D33" s="8" t="s">
        <v>317</v>
      </c>
      <c r="E33" s="3"/>
      <c r="F33" s="3"/>
      <c r="G33" s="1">
        <v>-263282</v>
      </c>
      <c r="H33" s="1">
        <f>ROUND((G33/12)*2,0)</f>
        <v>-43880</v>
      </c>
      <c r="I33" s="3"/>
      <c r="J33" s="1"/>
      <c r="K33" s="1"/>
      <c r="L33" s="1"/>
      <c r="M33" s="2"/>
    </row>
    <row r="34" spans="1:13">
      <c r="A34" s="198">
        <f t="shared" ref="A34:A38" si="3">1+A33</f>
        <v>26</v>
      </c>
      <c r="B34" s="7"/>
      <c r="C34" s="7"/>
      <c r="D34" s="3"/>
      <c r="E34" s="8" t="s">
        <v>302</v>
      </c>
      <c r="F34" s="3"/>
      <c r="G34" s="1">
        <v>-312930</v>
      </c>
      <c r="H34" s="1">
        <f>ROUND((G34/12)*2,0)</f>
        <v>-52155</v>
      </c>
      <c r="I34" s="3"/>
      <c r="J34" s="1"/>
      <c r="K34" s="3"/>
      <c r="L34" s="1"/>
      <c r="M34" s="2"/>
    </row>
    <row r="35" spans="1:13">
      <c r="A35" s="198">
        <f t="shared" si="3"/>
        <v>27</v>
      </c>
      <c r="B35" s="7"/>
      <c r="C35" s="7"/>
      <c r="D35" s="8" t="s">
        <v>332</v>
      </c>
      <c r="E35" s="8"/>
      <c r="F35" s="3"/>
      <c r="G35" s="3"/>
      <c r="H35" s="4"/>
      <c r="I35" s="1">
        <f>+H34-H33</f>
        <v>-8275</v>
      </c>
      <c r="J35" s="1"/>
      <c r="K35" s="1"/>
      <c r="L35" s="1"/>
      <c r="M35" s="2"/>
    </row>
    <row r="36" spans="1:13">
      <c r="A36" s="198">
        <f t="shared" si="3"/>
        <v>28</v>
      </c>
      <c r="B36" s="7"/>
      <c r="C36" s="7"/>
      <c r="D36" s="8" t="s">
        <v>318</v>
      </c>
      <c r="E36" s="3"/>
      <c r="F36" s="3"/>
      <c r="G36" s="1">
        <f>+G34</f>
        <v>-312930</v>
      </c>
      <c r="H36" s="3"/>
      <c r="I36" s="1">
        <f>ROUND((G36/12)*10,0)</f>
        <v>-260775</v>
      </c>
      <c r="J36" s="1"/>
      <c r="K36" s="1"/>
      <c r="L36" s="1"/>
      <c r="M36" s="2"/>
    </row>
    <row r="37" spans="1:13">
      <c r="A37" s="198">
        <f t="shared" si="3"/>
        <v>29</v>
      </c>
      <c r="B37" s="7"/>
      <c r="C37" s="7"/>
      <c r="D37" s="8" t="s">
        <v>319</v>
      </c>
      <c r="E37" s="8"/>
      <c r="F37" s="8"/>
      <c r="G37" s="1">
        <v>-413966</v>
      </c>
      <c r="H37" s="1"/>
      <c r="I37" s="1">
        <f>ROUND((G37/12)*2,0)</f>
        <v>-68994</v>
      </c>
      <c r="J37" s="1"/>
      <c r="K37" s="1"/>
      <c r="L37" s="1"/>
      <c r="M37" s="2"/>
    </row>
    <row r="38" spans="1:13">
      <c r="A38" s="198">
        <f t="shared" si="3"/>
        <v>30</v>
      </c>
      <c r="B38" s="3"/>
      <c r="C38" s="6" t="s">
        <v>328</v>
      </c>
      <c r="D38" s="7"/>
      <c r="E38" s="8"/>
      <c r="F38" s="8"/>
      <c r="G38" s="1"/>
      <c r="H38" s="1"/>
      <c r="I38" s="4"/>
      <c r="J38" s="1">
        <f>SUM(I32:I37)</f>
        <v>-338044</v>
      </c>
      <c r="K38" s="1"/>
      <c r="L38" s="1"/>
      <c r="M38" s="2"/>
    </row>
    <row r="39" spans="1:13">
      <c r="B39" s="7"/>
      <c r="C39" s="7"/>
      <c r="D39" s="7"/>
      <c r="E39" s="8"/>
      <c r="F39" s="8"/>
      <c r="G39" s="1"/>
      <c r="H39" s="1"/>
      <c r="I39" s="1"/>
      <c r="J39" s="1"/>
      <c r="K39" s="1"/>
      <c r="L39" s="1"/>
      <c r="M39" s="2"/>
    </row>
    <row r="40" spans="1:13">
      <c r="A40" s="198">
        <f>1+A38</f>
        <v>31</v>
      </c>
      <c r="B40" s="7"/>
      <c r="C40" s="8" t="s">
        <v>325</v>
      </c>
      <c r="D40" s="8"/>
      <c r="E40" s="5"/>
      <c r="F40" s="3"/>
      <c r="G40" s="3"/>
      <c r="H40" s="3"/>
      <c r="I40" s="3"/>
      <c r="J40" s="3"/>
      <c r="K40" s="3"/>
      <c r="L40" s="1"/>
      <c r="M40" s="2"/>
    </row>
    <row r="41" spans="1:13">
      <c r="A41" s="198">
        <f>1+A40</f>
        <v>32</v>
      </c>
      <c r="B41" s="7"/>
      <c r="C41" s="8"/>
      <c r="D41" s="8" t="s">
        <v>317</v>
      </c>
      <c r="E41" s="3"/>
      <c r="F41" s="3"/>
      <c r="G41" s="1">
        <v>155100</v>
      </c>
      <c r="H41" s="1">
        <f>ROUND((G41/12)*2,0)</f>
        <v>25850</v>
      </c>
      <c r="I41" s="3"/>
      <c r="J41" s="1"/>
      <c r="K41" s="1"/>
      <c r="L41" s="1"/>
      <c r="M41" s="2"/>
    </row>
    <row r="42" spans="1:13">
      <c r="A42" s="198">
        <f t="shared" ref="A42:A46" si="4">1+A41</f>
        <v>33</v>
      </c>
      <c r="B42" s="7"/>
      <c r="C42" s="7"/>
      <c r="D42" s="3"/>
      <c r="E42" s="8" t="s">
        <v>302</v>
      </c>
      <c r="F42" s="3"/>
      <c r="G42" s="1">
        <v>-50151</v>
      </c>
      <c r="H42" s="1">
        <f>ROUND((G42/12)*2,0)</f>
        <v>-8359</v>
      </c>
      <c r="I42" s="3"/>
      <c r="J42" s="1"/>
      <c r="K42" s="1"/>
      <c r="L42" s="1"/>
      <c r="M42" s="2"/>
    </row>
    <row r="43" spans="1:13">
      <c r="A43" s="198">
        <f t="shared" si="4"/>
        <v>34</v>
      </c>
      <c r="B43" s="7"/>
      <c r="C43" s="7"/>
      <c r="D43" s="8" t="s">
        <v>332</v>
      </c>
      <c r="E43" s="8"/>
      <c r="F43" s="3"/>
      <c r="G43" s="1"/>
      <c r="H43" s="4"/>
      <c r="I43" s="1">
        <f>+H42-H41</f>
        <v>-34209</v>
      </c>
      <c r="J43" s="1"/>
      <c r="K43" s="1"/>
      <c r="L43" s="1"/>
      <c r="M43" s="2"/>
    </row>
    <row r="44" spans="1:13">
      <c r="A44" s="198">
        <f t="shared" si="4"/>
        <v>35</v>
      </c>
      <c r="B44" s="7"/>
      <c r="C44" s="7"/>
      <c r="D44" s="8" t="s">
        <v>318</v>
      </c>
      <c r="E44" s="3"/>
      <c r="F44" s="3"/>
      <c r="G44" s="1">
        <f>+G42</f>
        <v>-50151</v>
      </c>
      <c r="H44" s="3"/>
      <c r="I44" s="1">
        <f>ROUND((G44/12)*10,0)</f>
        <v>-41793</v>
      </c>
      <c r="J44" s="1"/>
      <c r="K44" s="1"/>
      <c r="L44" s="1"/>
      <c r="M44" s="2"/>
    </row>
    <row r="45" spans="1:13">
      <c r="A45" s="198">
        <f t="shared" si="4"/>
        <v>36</v>
      </c>
      <c r="B45" s="7"/>
      <c r="C45" s="7"/>
      <c r="D45" s="8" t="s">
        <v>319</v>
      </c>
      <c r="E45" s="8"/>
      <c r="F45" s="8"/>
      <c r="G45" s="1">
        <v>-63029</v>
      </c>
      <c r="H45" s="1"/>
      <c r="I45" s="1">
        <f>ROUND((G45/12)*2,0)</f>
        <v>-10505</v>
      </c>
      <c r="J45" s="1"/>
      <c r="K45" s="1"/>
      <c r="L45" s="1"/>
      <c r="M45" s="2"/>
    </row>
    <row r="46" spans="1:13">
      <c r="A46" s="198">
        <f t="shared" si="4"/>
        <v>37</v>
      </c>
      <c r="B46" s="7"/>
      <c r="C46" s="6" t="s">
        <v>329</v>
      </c>
      <c r="D46" s="7"/>
      <c r="E46" s="8"/>
      <c r="F46" s="8"/>
      <c r="G46" s="3"/>
      <c r="H46" s="1"/>
      <c r="I46" s="4"/>
      <c r="J46" s="1">
        <f>SUM(I40:I45)</f>
        <v>-86507</v>
      </c>
      <c r="K46" s="1"/>
      <c r="L46" s="1"/>
      <c r="M46" s="2"/>
    </row>
    <row r="47" spans="1:13" s="208" customFormat="1" ht="18">
      <c r="A47" s="203"/>
      <c r="B47" s="205"/>
      <c r="C47" s="205"/>
      <c r="D47" s="205"/>
      <c r="E47" s="204"/>
      <c r="F47" s="204"/>
      <c r="H47" s="206"/>
      <c r="I47" s="206"/>
      <c r="J47" s="206"/>
      <c r="K47" s="206"/>
      <c r="L47" s="206"/>
      <c r="M47" s="207"/>
    </row>
    <row r="48" spans="1:13" s="10" customFormat="1">
      <c r="A48" s="198">
        <f>1+A46</f>
        <v>38</v>
      </c>
      <c r="B48" s="10" t="s">
        <v>307</v>
      </c>
    </row>
    <row r="49" spans="1:13">
      <c r="A49" s="198">
        <f t="shared" ref="A49:A55" si="5">1+A48</f>
        <v>39</v>
      </c>
      <c r="B49" s="7"/>
      <c r="C49" s="8" t="s">
        <v>315</v>
      </c>
      <c r="D49" s="8"/>
      <c r="E49" s="5"/>
      <c r="F49" s="3"/>
      <c r="G49" s="3"/>
      <c r="H49" s="3"/>
      <c r="I49" s="3"/>
      <c r="J49" s="3"/>
      <c r="K49" s="3"/>
      <c r="L49" s="1"/>
      <c r="M49" s="2"/>
    </row>
    <row r="50" spans="1:13">
      <c r="A50" s="198">
        <f t="shared" si="5"/>
        <v>40</v>
      </c>
      <c r="B50" s="7"/>
      <c r="C50" s="8"/>
      <c r="D50" s="8" t="s">
        <v>317</v>
      </c>
      <c r="E50" s="3"/>
      <c r="F50" s="3"/>
      <c r="G50" s="1">
        <v>-2794816</v>
      </c>
      <c r="H50" s="1">
        <f>ROUND((G50/12)*2,0)</f>
        <v>-465803</v>
      </c>
      <c r="I50" s="3"/>
      <c r="J50" s="1"/>
      <c r="K50" s="1"/>
      <c r="L50" s="1"/>
      <c r="M50" s="2"/>
    </row>
    <row r="51" spans="1:13">
      <c r="A51" s="198">
        <f t="shared" si="5"/>
        <v>41</v>
      </c>
      <c r="B51" s="7"/>
      <c r="C51" s="7"/>
      <c r="D51" s="3"/>
      <c r="E51" s="8" t="s">
        <v>302</v>
      </c>
      <c r="F51" s="3"/>
      <c r="G51" s="1">
        <v>-2795013</v>
      </c>
      <c r="H51" s="1">
        <f>ROUND((G51/12)*2,0)</f>
        <v>-465836</v>
      </c>
      <c r="I51" s="3"/>
      <c r="J51" s="1"/>
      <c r="K51" s="3"/>
      <c r="L51" s="1"/>
      <c r="M51" s="2"/>
    </row>
    <row r="52" spans="1:13">
      <c r="A52" s="198">
        <f t="shared" si="5"/>
        <v>42</v>
      </c>
      <c r="B52" s="7"/>
      <c r="C52" s="7"/>
      <c r="D52" s="8" t="s">
        <v>332</v>
      </c>
      <c r="E52" s="8"/>
      <c r="F52" s="3"/>
      <c r="G52" s="3"/>
      <c r="H52" s="4"/>
      <c r="I52" s="1">
        <f>+H51-H50</f>
        <v>-33</v>
      </c>
      <c r="J52" s="1"/>
      <c r="K52" s="1"/>
      <c r="L52" s="1"/>
      <c r="M52" s="2"/>
    </row>
    <row r="53" spans="1:13">
      <c r="A53" s="198">
        <f t="shared" si="5"/>
        <v>43</v>
      </c>
      <c r="B53" s="7"/>
      <c r="C53" s="7"/>
      <c r="D53" s="8" t="s">
        <v>318</v>
      </c>
      <c r="E53" s="3"/>
      <c r="F53" s="3"/>
      <c r="G53" s="1">
        <f>+G51</f>
        <v>-2795013</v>
      </c>
      <c r="H53" s="3"/>
      <c r="I53" s="1">
        <f>ROUND((G53/12)*10,0)</f>
        <v>-2329178</v>
      </c>
      <c r="J53" s="1"/>
      <c r="K53" s="1"/>
      <c r="L53" s="1"/>
      <c r="M53" s="2"/>
    </row>
    <row r="54" spans="1:13">
      <c r="A54" s="198">
        <f t="shared" si="5"/>
        <v>44</v>
      </c>
      <c r="B54" s="7"/>
      <c r="C54" s="7"/>
      <c r="D54" s="8" t="s">
        <v>319</v>
      </c>
      <c r="E54" s="8"/>
      <c r="F54" s="8"/>
      <c r="G54" s="1">
        <v>-2473678</v>
      </c>
      <c r="H54" s="1"/>
      <c r="I54" s="1">
        <f>ROUND((G54/12)*2,0)</f>
        <v>-412280</v>
      </c>
      <c r="J54" s="1"/>
      <c r="K54" s="1"/>
      <c r="L54" s="1"/>
      <c r="M54" s="2"/>
    </row>
    <row r="55" spans="1:13">
      <c r="A55" s="198">
        <f t="shared" si="5"/>
        <v>45</v>
      </c>
      <c r="B55" s="7"/>
      <c r="C55" s="6" t="s">
        <v>308</v>
      </c>
      <c r="D55" s="7"/>
      <c r="E55" s="8"/>
      <c r="F55" s="8"/>
      <c r="G55" s="1"/>
      <c r="H55" s="1"/>
      <c r="I55" s="4"/>
      <c r="J55" s="1">
        <f>SUM(I49:I54)</f>
        <v>-2741491</v>
      </c>
      <c r="K55" s="1"/>
      <c r="L55" s="1"/>
      <c r="M55" s="2"/>
    </row>
    <row r="56" spans="1:13">
      <c r="B56" s="7"/>
      <c r="C56" s="7"/>
      <c r="D56" s="7"/>
      <c r="E56" s="8"/>
      <c r="F56" s="8"/>
      <c r="G56" s="1"/>
      <c r="H56" s="1"/>
      <c r="I56" s="1"/>
      <c r="J56" s="1"/>
      <c r="K56" s="1"/>
      <c r="L56" s="1"/>
      <c r="M56" s="2"/>
    </row>
    <row r="57" spans="1:13">
      <c r="A57" s="198">
        <f>1+A55</f>
        <v>46</v>
      </c>
      <c r="B57" s="7"/>
      <c r="C57" s="8" t="s">
        <v>314</v>
      </c>
      <c r="D57" s="8"/>
      <c r="E57" s="5"/>
      <c r="F57" s="3"/>
      <c r="G57" s="3"/>
      <c r="H57" s="3"/>
      <c r="I57" s="3"/>
      <c r="J57" s="3"/>
      <c r="K57" s="3"/>
      <c r="L57" s="1"/>
      <c r="M57" s="2"/>
    </row>
    <row r="58" spans="1:13">
      <c r="A58" s="198">
        <f>1+A57</f>
        <v>47</v>
      </c>
      <c r="B58" s="7"/>
      <c r="C58" s="8"/>
      <c r="D58" s="8" t="s">
        <v>317</v>
      </c>
      <c r="E58" s="3"/>
      <c r="F58" s="3"/>
      <c r="G58" s="1">
        <v>-66117</v>
      </c>
      <c r="H58" s="1">
        <f>ROUND((G58/12)*2,0)</f>
        <v>-11020</v>
      </c>
      <c r="I58" s="3"/>
      <c r="J58" s="1"/>
      <c r="K58" s="1"/>
      <c r="L58" s="1"/>
      <c r="M58" s="2"/>
    </row>
    <row r="59" spans="1:13">
      <c r="A59" s="198">
        <f t="shared" ref="A59:A63" si="6">1+A58</f>
        <v>48</v>
      </c>
      <c r="B59" s="7"/>
      <c r="C59" s="7"/>
      <c r="D59" s="3"/>
      <c r="E59" s="8" t="s">
        <v>302</v>
      </c>
      <c r="F59" s="3"/>
      <c r="G59" s="1">
        <v>-64792</v>
      </c>
      <c r="H59" s="1">
        <f>ROUND((G59/12)*2,0)</f>
        <v>-10799</v>
      </c>
      <c r="I59" s="3"/>
      <c r="J59" s="1"/>
      <c r="K59" s="3"/>
      <c r="L59" s="1"/>
      <c r="M59" s="2"/>
    </row>
    <row r="60" spans="1:13">
      <c r="A60" s="198">
        <f t="shared" si="6"/>
        <v>49</v>
      </c>
      <c r="B60" s="7"/>
      <c r="C60" s="7"/>
      <c r="D60" s="8" t="s">
        <v>332</v>
      </c>
      <c r="E60" s="8"/>
      <c r="F60" s="3"/>
      <c r="G60" s="3"/>
      <c r="H60" s="4"/>
      <c r="I60" s="1">
        <f>+H59-H58</f>
        <v>221</v>
      </c>
      <c r="J60" s="1"/>
      <c r="K60" s="1"/>
      <c r="L60" s="1"/>
      <c r="M60" s="2"/>
    </row>
    <row r="61" spans="1:13">
      <c r="A61" s="198">
        <f t="shared" si="6"/>
        <v>50</v>
      </c>
      <c r="B61" s="7"/>
      <c r="C61" s="7"/>
      <c r="D61" s="8" t="s">
        <v>318</v>
      </c>
      <c r="E61" s="3"/>
      <c r="F61" s="3"/>
      <c r="G61" s="1">
        <f>+G59</f>
        <v>-64792</v>
      </c>
      <c r="H61" s="3"/>
      <c r="I61" s="1">
        <f>ROUND((G61/12)*10,0)</f>
        <v>-53993</v>
      </c>
      <c r="J61" s="1"/>
      <c r="K61" s="1"/>
      <c r="L61" s="1"/>
      <c r="M61" s="2"/>
    </row>
    <row r="62" spans="1:13">
      <c r="A62" s="198">
        <f t="shared" si="6"/>
        <v>51</v>
      </c>
      <c r="B62" s="7"/>
      <c r="C62" s="7"/>
      <c r="D62" s="8" t="s">
        <v>319</v>
      </c>
      <c r="E62" s="8"/>
      <c r="F62" s="8"/>
      <c r="G62" s="1">
        <v>-6973</v>
      </c>
      <c r="H62" s="1"/>
      <c r="I62" s="1">
        <f>ROUND((G62/12)*2,0)</f>
        <v>-1162</v>
      </c>
      <c r="J62" s="1"/>
      <c r="K62" s="1"/>
      <c r="L62" s="1"/>
      <c r="M62" s="2"/>
    </row>
    <row r="63" spans="1:13">
      <c r="A63" s="198">
        <f t="shared" si="6"/>
        <v>52</v>
      </c>
      <c r="B63" s="7"/>
      <c r="C63" s="6" t="s">
        <v>309</v>
      </c>
      <c r="D63" s="8"/>
      <c r="E63" s="8"/>
      <c r="F63" s="3"/>
      <c r="G63" s="1"/>
      <c r="H63" s="1"/>
      <c r="I63" s="4"/>
      <c r="J63" s="1">
        <f>SUM(I57:I62)</f>
        <v>-54934</v>
      </c>
      <c r="K63" s="1"/>
      <c r="L63" s="1"/>
      <c r="M63" s="2"/>
    </row>
    <row r="64" spans="1:13" s="213" customFormat="1" ht="12">
      <c r="B64" s="209"/>
      <c r="C64" s="209"/>
      <c r="D64" s="209"/>
      <c r="E64" s="210"/>
      <c r="F64" s="210"/>
      <c r="H64" s="211"/>
      <c r="I64" s="211"/>
      <c r="J64" s="211"/>
      <c r="K64" s="211"/>
      <c r="L64" s="211"/>
      <c r="M64" s="212"/>
    </row>
    <row r="65" spans="1:13">
      <c r="A65" s="198">
        <f>1+A63</f>
        <v>53</v>
      </c>
      <c r="B65" s="7"/>
      <c r="C65" s="8" t="s">
        <v>313</v>
      </c>
      <c r="D65" s="8"/>
      <c r="E65" s="5"/>
      <c r="F65" s="3"/>
      <c r="G65" s="3"/>
      <c r="H65" s="3"/>
      <c r="I65" s="3"/>
      <c r="J65" s="3"/>
      <c r="K65" s="3"/>
      <c r="L65" s="1"/>
      <c r="M65" s="2"/>
    </row>
    <row r="66" spans="1:13">
      <c r="A66" s="198">
        <f t="shared" ref="A66:A68" si="7">1+A65</f>
        <v>54</v>
      </c>
      <c r="B66" s="7"/>
      <c r="C66" s="8"/>
      <c r="D66" s="8" t="s">
        <v>317</v>
      </c>
      <c r="E66" s="3"/>
      <c r="F66" s="3"/>
      <c r="G66" s="1">
        <v>-357094</v>
      </c>
      <c r="H66" s="1">
        <f>ROUND((G66/12)*2,0)</f>
        <v>-59516</v>
      </c>
      <c r="I66" s="3"/>
      <c r="J66" s="1"/>
      <c r="K66" s="1"/>
      <c r="L66" s="1"/>
      <c r="M66" s="2"/>
    </row>
    <row r="67" spans="1:13">
      <c r="A67" s="198">
        <f t="shared" si="7"/>
        <v>55</v>
      </c>
      <c r="B67" s="7"/>
      <c r="C67" s="7"/>
      <c r="D67" s="3"/>
      <c r="E67" s="8" t="s">
        <v>302</v>
      </c>
      <c r="F67" s="3"/>
      <c r="G67" s="1">
        <v>-360733</v>
      </c>
      <c r="H67" s="1">
        <f>ROUND((G67/12)*2,0)</f>
        <v>-60122</v>
      </c>
      <c r="I67" s="3"/>
      <c r="J67" s="1"/>
      <c r="K67" s="3"/>
      <c r="L67" s="1"/>
      <c r="M67" s="2"/>
    </row>
    <row r="68" spans="1:13">
      <c r="A68" s="198">
        <f t="shared" si="7"/>
        <v>56</v>
      </c>
      <c r="B68" s="7"/>
      <c r="C68" s="7"/>
      <c r="D68" s="8" t="s">
        <v>332</v>
      </c>
      <c r="E68" s="8"/>
      <c r="F68" s="3"/>
      <c r="G68" s="3"/>
      <c r="H68" s="4"/>
      <c r="I68" s="1">
        <f>+H67-H66</f>
        <v>-606</v>
      </c>
      <c r="J68" s="1"/>
      <c r="K68" s="1"/>
      <c r="L68" s="1"/>
      <c r="M68" s="2"/>
    </row>
    <row r="69" spans="1:13">
      <c r="A69" s="198">
        <f t="shared" ref="A69:A71" si="8">1+A68</f>
        <v>57</v>
      </c>
      <c r="B69" s="7"/>
      <c r="C69" s="7"/>
      <c r="D69" s="8" t="s">
        <v>318</v>
      </c>
      <c r="E69" s="3"/>
      <c r="F69" s="3"/>
      <c r="G69" s="1">
        <f>+G67</f>
        <v>-360733</v>
      </c>
      <c r="H69" s="3"/>
      <c r="I69" s="1">
        <f>ROUND((G69/12)*10,0)</f>
        <v>-300611</v>
      </c>
      <c r="J69" s="1"/>
      <c r="K69" s="1"/>
      <c r="L69" s="1"/>
      <c r="M69" s="2"/>
    </row>
    <row r="70" spans="1:13">
      <c r="A70" s="198">
        <f t="shared" si="8"/>
        <v>58</v>
      </c>
      <c r="B70" s="7"/>
      <c r="C70" s="7"/>
      <c r="D70" s="8" t="s">
        <v>319</v>
      </c>
      <c r="E70" s="8"/>
      <c r="F70" s="8"/>
      <c r="G70" s="1">
        <v>-303638</v>
      </c>
      <c r="H70" s="1"/>
      <c r="I70" s="1">
        <f>ROUND((G70/12)*2,0)</f>
        <v>-50606</v>
      </c>
      <c r="J70" s="1"/>
      <c r="K70" s="1"/>
      <c r="L70" s="1"/>
      <c r="M70" s="2"/>
    </row>
    <row r="71" spans="1:13">
      <c r="A71" s="198">
        <f t="shared" si="8"/>
        <v>59</v>
      </c>
      <c r="B71" s="7"/>
      <c r="C71" s="6" t="s">
        <v>310</v>
      </c>
      <c r="D71" s="7"/>
      <c r="E71" s="8"/>
      <c r="F71" s="8"/>
      <c r="G71" s="1"/>
      <c r="H71" s="1"/>
      <c r="I71" s="4"/>
      <c r="J71" s="1">
        <f>SUM(I65:I70)</f>
        <v>-351823</v>
      </c>
      <c r="K71" s="1"/>
      <c r="L71" s="1"/>
      <c r="M71" s="2"/>
    </row>
    <row r="72" spans="1:13">
      <c r="B72" s="7"/>
      <c r="C72" s="7"/>
      <c r="D72" s="7"/>
      <c r="E72" s="8"/>
      <c r="F72" s="8"/>
      <c r="G72" s="3"/>
      <c r="H72" s="1"/>
      <c r="I72" s="1"/>
      <c r="J72" s="1"/>
      <c r="K72" s="1"/>
      <c r="L72" s="1"/>
      <c r="M72" s="2"/>
    </row>
    <row r="73" spans="1:13">
      <c r="A73" s="198">
        <f>1+A71</f>
        <v>60</v>
      </c>
      <c r="B73" s="7"/>
      <c r="C73" s="8" t="s">
        <v>312</v>
      </c>
      <c r="D73" s="8"/>
      <c r="E73" s="5"/>
      <c r="F73" s="3"/>
      <c r="G73" s="3"/>
      <c r="H73" s="1"/>
      <c r="I73" s="1"/>
      <c r="J73" s="1"/>
      <c r="K73" s="3"/>
      <c r="L73" s="1"/>
      <c r="M73" s="2"/>
    </row>
    <row r="74" spans="1:13">
      <c r="A74" s="198">
        <f>1+A73</f>
        <v>61</v>
      </c>
      <c r="B74" s="7"/>
      <c r="C74" s="8"/>
      <c r="D74" s="8" t="s">
        <v>317</v>
      </c>
      <c r="E74" s="3"/>
      <c r="F74" s="3"/>
      <c r="G74" s="1">
        <v>-28080</v>
      </c>
      <c r="H74" s="1">
        <f>ROUND((G74/12)*2,0)</f>
        <v>-4680</v>
      </c>
      <c r="I74" s="3"/>
      <c r="J74" s="1"/>
      <c r="K74" s="1"/>
      <c r="L74" s="1"/>
      <c r="M74" s="2"/>
    </row>
    <row r="75" spans="1:13">
      <c r="A75" s="198">
        <f t="shared" ref="A75:A79" si="9">1+A74</f>
        <v>62</v>
      </c>
      <c r="B75" s="7"/>
      <c r="C75" s="7"/>
      <c r="D75" s="3"/>
      <c r="E75" s="8" t="s">
        <v>302</v>
      </c>
      <c r="F75" s="3"/>
      <c r="G75" s="1">
        <v>-42254</v>
      </c>
      <c r="H75" s="1">
        <f>ROUND((G75/12)*2,0)</f>
        <v>-7042</v>
      </c>
      <c r="I75" s="3"/>
      <c r="J75" s="1"/>
      <c r="K75" s="3"/>
      <c r="L75" s="1"/>
      <c r="M75" s="2"/>
    </row>
    <row r="76" spans="1:13">
      <c r="A76" s="198">
        <f t="shared" si="9"/>
        <v>63</v>
      </c>
      <c r="B76" s="7"/>
      <c r="C76" s="7"/>
      <c r="D76" s="8" t="s">
        <v>332</v>
      </c>
      <c r="E76" s="8"/>
      <c r="F76" s="3"/>
      <c r="G76" s="3"/>
      <c r="H76" s="4"/>
      <c r="I76" s="1">
        <f>+H75-H74</f>
        <v>-2362</v>
      </c>
      <c r="J76" s="1"/>
      <c r="K76" s="1"/>
      <c r="L76" s="1"/>
      <c r="M76" s="2"/>
    </row>
    <row r="77" spans="1:13">
      <c r="A77" s="198">
        <f t="shared" si="9"/>
        <v>64</v>
      </c>
      <c r="B77" s="7"/>
      <c r="C77" s="7"/>
      <c r="D77" s="8" t="s">
        <v>318</v>
      </c>
      <c r="E77" s="3"/>
      <c r="F77" s="3"/>
      <c r="G77" s="1">
        <f>+G75</f>
        <v>-42254</v>
      </c>
      <c r="H77" s="3"/>
      <c r="I77" s="1">
        <f>ROUND((G77/12)*10,0)</f>
        <v>-35212</v>
      </c>
      <c r="J77" s="1"/>
      <c r="K77" s="1"/>
      <c r="L77" s="1"/>
      <c r="M77" s="2"/>
    </row>
    <row r="78" spans="1:13">
      <c r="A78" s="198">
        <f t="shared" si="9"/>
        <v>65</v>
      </c>
      <c r="B78" s="7"/>
      <c r="C78" s="7"/>
      <c r="D78" s="8" t="s">
        <v>319</v>
      </c>
      <c r="E78" s="8"/>
      <c r="F78" s="8"/>
      <c r="G78" s="1">
        <v>-41040</v>
      </c>
      <c r="H78" s="1"/>
      <c r="I78" s="1">
        <f>ROUND((G78/12)*2,0)</f>
        <v>-6840</v>
      </c>
      <c r="J78" s="1"/>
      <c r="K78" s="1"/>
      <c r="L78" s="1"/>
      <c r="M78" s="2"/>
    </row>
    <row r="79" spans="1:13">
      <c r="A79" s="198">
        <f t="shared" si="9"/>
        <v>66</v>
      </c>
      <c r="B79" s="7"/>
      <c r="C79" s="6" t="s">
        <v>311</v>
      </c>
      <c r="D79" s="7"/>
      <c r="E79" s="8"/>
      <c r="F79" s="8"/>
      <c r="G79" s="1"/>
      <c r="H79" s="1"/>
      <c r="I79" s="4"/>
      <c r="J79" s="1">
        <f>SUM(I73:I78)</f>
        <v>-44414</v>
      </c>
      <c r="K79" s="1"/>
      <c r="L79" s="1"/>
      <c r="M79" s="2"/>
    </row>
    <row r="80" spans="1:13" s="213" customFormat="1" ht="12">
      <c r="A80" s="198"/>
      <c r="B80" s="209"/>
      <c r="C80" s="209"/>
      <c r="D80" s="209"/>
      <c r="E80" s="210"/>
      <c r="F80" s="210"/>
      <c r="G80" s="211"/>
      <c r="H80" s="211"/>
      <c r="I80" s="211"/>
      <c r="J80" s="211"/>
      <c r="K80" s="211"/>
      <c r="L80" s="211"/>
      <c r="M80" s="212"/>
    </row>
    <row r="81" spans="1:13" s="213" customFormat="1" ht="12">
      <c r="A81" s="198"/>
      <c r="B81" s="214"/>
      <c r="C81" s="214"/>
      <c r="D81" s="214"/>
      <c r="E81" s="219"/>
      <c r="F81" s="214"/>
      <c r="G81" s="214"/>
      <c r="H81" s="214"/>
      <c r="I81" s="214"/>
      <c r="J81" s="214"/>
      <c r="K81" s="214"/>
      <c r="L81" s="211"/>
      <c r="M81" s="212"/>
    </row>
    <row r="82" spans="1:13" s="221" customFormat="1">
      <c r="A82" s="220"/>
      <c r="B82" s="199" t="s">
        <v>8</v>
      </c>
      <c r="C82" s="201"/>
      <c r="D82" s="201"/>
      <c r="E82" s="201"/>
      <c r="F82" s="201"/>
      <c r="G82" s="201"/>
      <c r="H82" s="201"/>
      <c r="I82" s="201"/>
      <c r="J82" s="201"/>
      <c r="K82" s="201"/>
      <c r="L82" s="1"/>
      <c r="M82" s="2"/>
    </row>
    <row r="83" spans="1:13">
      <c r="L83" s="1"/>
      <c r="M83" s="2"/>
    </row>
    <row r="84" spans="1:13">
      <c r="L84" s="1"/>
      <c r="M84" s="2"/>
    </row>
    <row r="85" spans="1:13">
      <c r="L85" s="1"/>
      <c r="M85" s="2"/>
    </row>
    <row r="86" spans="1:13">
      <c r="M86" s="2"/>
    </row>
    <row r="87" spans="1:13">
      <c r="M87" s="2"/>
    </row>
    <row r="88" spans="1:13">
      <c r="M88" s="2"/>
    </row>
    <row r="89" spans="1:13">
      <c r="M89" s="2"/>
    </row>
    <row r="90" spans="1:13">
      <c r="M90" s="2"/>
    </row>
    <row r="91" spans="1:13">
      <c r="M91" s="2"/>
    </row>
    <row r="92" spans="1:13">
      <c r="M92" s="2"/>
    </row>
    <row r="93" spans="1:13">
      <c r="M93" s="2"/>
    </row>
  </sheetData>
  <mergeCells count="5">
    <mergeCell ref="B4:F4"/>
    <mergeCell ref="B5:F5"/>
    <mergeCell ref="B1:J1"/>
    <mergeCell ref="B2:J2"/>
    <mergeCell ref="B3:J3"/>
  </mergeCells>
  <pageMargins left="0.4" right="0.4" top="0.4" bottom="0.4" header="0.3" footer="0.3"/>
  <pageSetup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"/>
  <sheetViews>
    <sheetView workbookViewId="0">
      <selection activeCell="A4" sqref="A4"/>
    </sheetView>
  </sheetViews>
  <sheetFormatPr defaultRowHeight="12.75"/>
  <cols>
    <col min="9" max="9" width="12" customWidth="1"/>
    <col min="10" max="10" width="13.85546875" customWidth="1"/>
    <col min="13" max="13" width="12.7109375" customWidth="1"/>
  </cols>
  <sheetData>
    <row r="1" spans="1:1">
      <c r="A1" s="11" t="s">
        <v>12</v>
      </c>
    </row>
    <row r="2" spans="1:1">
      <c r="A2" s="11" t="s">
        <v>109</v>
      </c>
    </row>
    <row r="3" spans="1:1">
      <c r="A3" s="65" t="s">
        <v>342</v>
      </c>
    </row>
    <row r="4" spans="1:1">
      <c r="A4" s="11" t="s">
        <v>340</v>
      </c>
    </row>
  </sheetData>
  <pageMargins left="0.5" right="0.4" top="0.4" bottom="0.4" header="0.3" footer="0.3"/>
  <pageSetup scale="9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0"/>
  <sheetViews>
    <sheetView workbookViewId="0">
      <selection activeCell="D31" sqref="D31"/>
    </sheetView>
  </sheetViews>
  <sheetFormatPr defaultColWidth="8.85546875" defaultRowHeight="12.75"/>
  <cols>
    <col min="1" max="1" width="51.85546875" style="153" customWidth="1"/>
    <col min="2" max="7" width="17" style="167" customWidth="1"/>
    <col min="8" max="8" width="6.28515625" style="153" customWidth="1"/>
    <col min="9" max="16384" width="8.85546875" style="153"/>
  </cols>
  <sheetData>
    <row r="1" spans="1:7" ht="13.9" customHeight="1">
      <c r="A1" s="48" t="s">
        <v>12</v>
      </c>
    </row>
    <row r="2" spans="1:7" ht="13.9" customHeight="1">
      <c r="A2" s="48" t="s">
        <v>107</v>
      </c>
    </row>
    <row r="3" spans="1:7" ht="13.9" customHeight="1">
      <c r="A3" s="20" t="s">
        <v>338</v>
      </c>
    </row>
    <row r="4" spans="1:7" ht="13.9" customHeight="1">
      <c r="A4" s="20" t="s">
        <v>339</v>
      </c>
    </row>
    <row r="5" spans="1:7" ht="13.9" customHeight="1"/>
    <row r="6" spans="1:7" ht="13.9" customHeight="1">
      <c r="B6" s="126"/>
      <c r="C6" s="126"/>
      <c r="D6" s="126"/>
      <c r="E6" s="126" t="s">
        <v>196</v>
      </c>
      <c r="F6" s="126"/>
      <c r="G6" s="126" t="s">
        <v>197</v>
      </c>
    </row>
    <row r="7" spans="1:7" ht="13.9" customHeight="1">
      <c r="B7" s="126"/>
      <c r="C7" s="126"/>
      <c r="D7" s="126" t="s">
        <v>198</v>
      </c>
      <c r="E7" s="126" t="s">
        <v>199</v>
      </c>
      <c r="F7" s="126"/>
      <c r="G7" s="126" t="s">
        <v>200</v>
      </c>
    </row>
    <row r="8" spans="1:7" ht="13.9" customHeight="1">
      <c r="B8" s="126" t="s">
        <v>199</v>
      </c>
      <c r="C8" s="126" t="s">
        <v>201</v>
      </c>
      <c r="D8" s="126" t="s">
        <v>202</v>
      </c>
      <c r="E8" s="126" t="s">
        <v>203</v>
      </c>
      <c r="F8" s="126" t="s">
        <v>204</v>
      </c>
      <c r="G8" s="126" t="s">
        <v>205</v>
      </c>
    </row>
    <row r="9" spans="1:7" ht="13.9" customHeight="1">
      <c r="A9" s="153" t="s">
        <v>285</v>
      </c>
      <c r="B9" s="126" t="s">
        <v>203</v>
      </c>
      <c r="C9" s="126" t="s">
        <v>203</v>
      </c>
      <c r="D9" s="126" t="s">
        <v>206</v>
      </c>
      <c r="E9" s="126" t="s">
        <v>207</v>
      </c>
      <c r="F9" s="126" t="s">
        <v>207</v>
      </c>
      <c r="G9" s="126" t="s">
        <v>203</v>
      </c>
    </row>
    <row r="10" spans="1:7" ht="16.149999999999999" customHeight="1">
      <c r="A10" s="154" t="s">
        <v>208</v>
      </c>
      <c r="B10" s="168">
        <v>26408</v>
      </c>
      <c r="C10" s="168">
        <v>27086</v>
      </c>
      <c r="D10" s="168">
        <v>0</v>
      </c>
      <c r="E10" s="168">
        <v>1</v>
      </c>
      <c r="F10" s="168">
        <v>18458</v>
      </c>
      <c r="G10" s="168">
        <v>71953</v>
      </c>
    </row>
    <row r="11" spans="1:7" ht="12" customHeight="1">
      <c r="A11" s="154" t="s">
        <v>209</v>
      </c>
      <c r="B11" s="155">
        <v>96</v>
      </c>
      <c r="C11" s="155">
        <v>22</v>
      </c>
      <c r="D11" s="155">
        <v>0</v>
      </c>
      <c r="E11" s="155">
        <v>2</v>
      </c>
      <c r="F11" s="155">
        <v>13</v>
      </c>
      <c r="G11" s="155">
        <v>133</v>
      </c>
    </row>
    <row r="12" spans="1:7" ht="12" customHeight="1">
      <c r="A12" s="154" t="s">
        <v>210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6">
        <v>0</v>
      </c>
    </row>
    <row r="13" spans="1:7" ht="12" customHeight="1">
      <c r="A13" s="175" t="s">
        <v>30</v>
      </c>
      <c r="B13" s="169">
        <v>26504</v>
      </c>
      <c r="C13" s="169">
        <v>27108</v>
      </c>
      <c r="D13" s="169">
        <v>0</v>
      </c>
      <c r="E13" s="169">
        <v>3</v>
      </c>
      <c r="F13" s="169">
        <v>18471</v>
      </c>
      <c r="G13" s="169">
        <v>72086</v>
      </c>
    </row>
    <row r="14" spans="1:7" ht="12" customHeight="1">
      <c r="A14" s="174" t="s">
        <v>286</v>
      </c>
      <c r="B14" s="157"/>
      <c r="C14" s="157">
        <v>0</v>
      </c>
      <c r="D14" s="157">
        <v>0</v>
      </c>
      <c r="E14" s="157">
        <v>0</v>
      </c>
      <c r="F14" s="157">
        <v>0</v>
      </c>
      <c r="G14" s="157">
        <v>0</v>
      </c>
    </row>
    <row r="15" spans="1:7" ht="12" customHeight="1">
      <c r="A15" s="175" t="s">
        <v>213</v>
      </c>
      <c r="B15" s="169">
        <v>26504</v>
      </c>
      <c r="C15" s="169">
        <v>27108</v>
      </c>
      <c r="D15" s="169">
        <v>0</v>
      </c>
      <c r="E15" s="169">
        <v>3</v>
      </c>
      <c r="F15" s="169">
        <v>18471</v>
      </c>
      <c r="G15" s="169">
        <v>72086</v>
      </c>
    </row>
    <row r="16" spans="1:7" s="181" customFormat="1" ht="24" customHeight="1">
      <c r="A16" s="179" t="s">
        <v>214</v>
      </c>
      <c r="B16" s="180">
        <v>5118</v>
      </c>
      <c r="C16" s="180">
        <v>96348</v>
      </c>
      <c r="D16" s="180">
        <v>0</v>
      </c>
      <c r="E16" s="180">
        <v>333</v>
      </c>
      <c r="F16" s="180">
        <v>69005</v>
      </c>
      <c r="G16" s="180">
        <v>170804</v>
      </c>
    </row>
    <row r="17" spans="1:7" ht="12" customHeight="1">
      <c r="A17" s="154" t="s">
        <v>215</v>
      </c>
      <c r="B17" s="155">
        <v>0</v>
      </c>
      <c r="C17" s="155">
        <v>0</v>
      </c>
      <c r="D17" s="155">
        <v>0</v>
      </c>
      <c r="E17" s="155">
        <v>0</v>
      </c>
      <c r="F17" s="155">
        <v>0</v>
      </c>
      <c r="G17" s="155">
        <v>0</v>
      </c>
    </row>
    <row r="18" spans="1:7" ht="12" customHeight="1">
      <c r="A18" s="154" t="s">
        <v>216</v>
      </c>
      <c r="B18" s="156">
        <v>0</v>
      </c>
      <c r="C18" s="156">
        <v>0</v>
      </c>
      <c r="D18" s="156">
        <v>0</v>
      </c>
      <c r="E18" s="156">
        <v>0</v>
      </c>
      <c r="F18" s="156">
        <v>0</v>
      </c>
      <c r="G18" s="156">
        <v>0</v>
      </c>
    </row>
    <row r="19" spans="1:7" ht="12" customHeight="1">
      <c r="A19" s="154" t="s">
        <v>217</v>
      </c>
      <c r="B19" s="169">
        <v>5118</v>
      </c>
      <c r="C19" s="169">
        <v>96348</v>
      </c>
      <c r="D19" s="169">
        <v>0</v>
      </c>
      <c r="E19" s="169">
        <v>333</v>
      </c>
      <c r="F19" s="169">
        <v>69005</v>
      </c>
      <c r="G19" s="169">
        <v>170804</v>
      </c>
    </row>
    <row r="20" spans="1:7" s="181" customFormat="1" ht="21.6" customHeight="1">
      <c r="A20" s="179" t="s">
        <v>218</v>
      </c>
      <c r="B20" s="180">
        <v>33299</v>
      </c>
      <c r="C20" s="180">
        <v>11757</v>
      </c>
      <c r="D20" s="180">
        <v>0</v>
      </c>
      <c r="E20" s="180">
        <v>-6</v>
      </c>
      <c r="F20" s="180">
        <v>7196</v>
      </c>
      <c r="G20" s="180">
        <v>52246</v>
      </c>
    </row>
    <row r="21" spans="1:7" ht="12" customHeight="1">
      <c r="A21" s="154" t="s">
        <v>219</v>
      </c>
      <c r="B21" s="155">
        <v>0</v>
      </c>
      <c r="C21" s="155">
        <v>0</v>
      </c>
      <c r="D21" s="155">
        <v>0</v>
      </c>
      <c r="E21" s="155">
        <v>4</v>
      </c>
      <c r="F21" s="155">
        <v>0</v>
      </c>
      <c r="G21" s="155">
        <v>4</v>
      </c>
    </row>
    <row r="22" spans="1:7" ht="12" customHeight="1">
      <c r="A22" s="154" t="s">
        <v>220</v>
      </c>
      <c r="B22" s="170">
        <v>36121</v>
      </c>
      <c r="C22" s="170">
        <v>20366</v>
      </c>
      <c r="D22" s="170">
        <v>0</v>
      </c>
      <c r="E22" s="170">
        <v>-720</v>
      </c>
      <c r="F22" s="170">
        <v>13407</v>
      </c>
      <c r="G22" s="170">
        <v>69174</v>
      </c>
    </row>
    <row r="23" spans="1:7" ht="12" customHeight="1">
      <c r="A23" s="154" t="s">
        <v>221</v>
      </c>
      <c r="B23" s="170">
        <v>0</v>
      </c>
      <c r="C23" s="170">
        <v>4105</v>
      </c>
      <c r="D23" s="170">
        <v>0</v>
      </c>
      <c r="E23" s="170">
        <v>0</v>
      </c>
      <c r="F23" s="170">
        <v>2970</v>
      </c>
      <c r="G23" s="170">
        <v>7075</v>
      </c>
    </row>
    <row r="24" spans="1:7" ht="12" customHeight="1">
      <c r="A24" s="154" t="s">
        <v>222</v>
      </c>
      <c r="B24" s="156">
        <v>0</v>
      </c>
      <c r="C24" s="156">
        <v>0</v>
      </c>
      <c r="D24" s="156">
        <v>0</v>
      </c>
      <c r="E24" s="156">
        <v>0</v>
      </c>
      <c r="F24" s="156">
        <v>0</v>
      </c>
      <c r="G24" s="156">
        <v>0</v>
      </c>
    </row>
    <row r="25" spans="1:7" ht="12" customHeight="1">
      <c r="A25" s="154" t="s">
        <v>223</v>
      </c>
      <c r="B25" s="169">
        <v>69420</v>
      </c>
      <c r="C25" s="169">
        <v>36228</v>
      </c>
      <c r="D25" s="169">
        <v>0</v>
      </c>
      <c r="E25" s="169">
        <v>-722</v>
      </c>
      <c r="F25" s="169">
        <v>23573</v>
      </c>
      <c r="G25" s="169">
        <v>128499</v>
      </c>
    </row>
    <row r="26" spans="1:7" ht="12" customHeight="1">
      <c r="A26" s="154" t="s">
        <v>224</v>
      </c>
      <c r="B26" s="157">
        <v>0</v>
      </c>
      <c r="C26" s="157">
        <v>0</v>
      </c>
      <c r="D26" s="157">
        <v>0</v>
      </c>
      <c r="E26" s="157">
        <v>0</v>
      </c>
      <c r="F26" s="157">
        <v>0</v>
      </c>
      <c r="G26" s="157">
        <v>0</v>
      </c>
    </row>
    <row r="27" spans="1:7">
      <c r="A27" s="154" t="s">
        <v>225</v>
      </c>
      <c r="B27" s="169">
        <v>69420</v>
      </c>
      <c r="C27" s="169">
        <v>36228</v>
      </c>
      <c r="D27" s="169">
        <v>0</v>
      </c>
      <c r="E27" s="169">
        <v>-722</v>
      </c>
      <c r="F27" s="169">
        <v>23573</v>
      </c>
      <c r="G27" s="169">
        <v>128499</v>
      </c>
    </row>
    <row r="28" spans="1:7" s="181" customFormat="1" ht="22.9" customHeight="1">
      <c r="A28" s="179" t="s">
        <v>226</v>
      </c>
      <c r="B28" s="180">
        <v>2570</v>
      </c>
      <c r="C28" s="180">
        <v>693</v>
      </c>
      <c r="D28" s="180">
        <v>0</v>
      </c>
      <c r="E28" s="180">
        <v>0</v>
      </c>
      <c r="F28" s="180">
        <v>406</v>
      </c>
      <c r="G28" s="180">
        <v>3669</v>
      </c>
    </row>
    <row r="29" spans="1:7" ht="12" customHeight="1">
      <c r="A29" s="154" t="s">
        <v>227</v>
      </c>
      <c r="B29" s="155">
        <v>0</v>
      </c>
      <c r="C29" s="155">
        <v>0</v>
      </c>
      <c r="D29" s="155">
        <v>0</v>
      </c>
      <c r="E29" s="155">
        <v>0</v>
      </c>
      <c r="F29" s="155">
        <v>0</v>
      </c>
      <c r="G29" s="155">
        <v>0</v>
      </c>
    </row>
    <row r="30" spans="1:7" ht="12" customHeight="1">
      <c r="A30" s="154" t="s">
        <v>228</v>
      </c>
      <c r="B30" s="155">
        <v>0</v>
      </c>
      <c r="C30" s="155">
        <v>0</v>
      </c>
      <c r="D30" s="155">
        <v>0</v>
      </c>
      <c r="E30" s="155">
        <v>0</v>
      </c>
      <c r="F30" s="155">
        <v>0</v>
      </c>
      <c r="G30" s="155">
        <v>0</v>
      </c>
    </row>
    <row r="31" spans="1:7" ht="12" customHeight="1">
      <c r="A31" s="154" t="s">
        <v>229</v>
      </c>
      <c r="B31" s="155">
        <v>0</v>
      </c>
      <c r="C31" s="155">
        <v>0</v>
      </c>
      <c r="D31" s="155">
        <v>0</v>
      </c>
      <c r="E31" s="155">
        <v>0</v>
      </c>
      <c r="F31" s="155">
        <v>0</v>
      </c>
      <c r="G31" s="155">
        <v>0</v>
      </c>
    </row>
    <row r="32" spans="1:7" ht="12" customHeight="1">
      <c r="A32" s="154" t="s">
        <v>230</v>
      </c>
      <c r="B32" s="155">
        <v>0</v>
      </c>
      <c r="C32" s="155">
        <v>0</v>
      </c>
      <c r="D32" s="155">
        <v>0</v>
      </c>
      <c r="E32" s="155">
        <v>0</v>
      </c>
      <c r="F32" s="155">
        <v>0</v>
      </c>
      <c r="G32" s="155">
        <v>0</v>
      </c>
    </row>
    <row r="33" spans="1:7" ht="12" customHeight="1">
      <c r="A33" s="154" t="s">
        <v>231</v>
      </c>
      <c r="B33" s="156">
        <v>0</v>
      </c>
      <c r="C33" s="156">
        <v>0</v>
      </c>
      <c r="D33" s="156">
        <v>0</v>
      </c>
      <c r="E33" s="156">
        <v>0</v>
      </c>
      <c r="F33" s="156">
        <v>0</v>
      </c>
      <c r="G33" s="156">
        <v>0</v>
      </c>
    </row>
    <row r="34" spans="1:7" ht="12" customHeight="1">
      <c r="A34" s="154" t="s">
        <v>232</v>
      </c>
      <c r="B34" s="169">
        <v>2570</v>
      </c>
      <c r="C34" s="169">
        <v>693</v>
      </c>
      <c r="D34" s="169">
        <v>0</v>
      </c>
      <c r="E34" s="169">
        <v>0</v>
      </c>
      <c r="F34" s="169">
        <v>406</v>
      </c>
      <c r="G34" s="169">
        <v>3669</v>
      </c>
    </row>
    <row r="35" spans="1:7" s="181" customFormat="1" ht="24" customHeight="1">
      <c r="A35" s="179" t="s">
        <v>233</v>
      </c>
      <c r="B35" s="180">
        <v>21202</v>
      </c>
      <c r="C35" s="180">
        <v>10167</v>
      </c>
      <c r="D35" s="180">
        <v>0</v>
      </c>
      <c r="E35" s="180">
        <v>10</v>
      </c>
      <c r="F35" s="180">
        <v>6428</v>
      </c>
      <c r="G35" s="180">
        <v>37807</v>
      </c>
    </row>
    <row r="36" spans="1:7" ht="12" customHeight="1">
      <c r="A36" s="154" t="s">
        <v>234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6">
        <v>0</v>
      </c>
    </row>
    <row r="37" spans="1:7" ht="12" customHeight="1">
      <c r="A37" s="154" t="s">
        <v>235</v>
      </c>
      <c r="B37" s="169">
        <v>21202</v>
      </c>
      <c r="C37" s="169">
        <v>10167</v>
      </c>
      <c r="D37" s="169">
        <v>0</v>
      </c>
      <c r="E37" s="169">
        <v>10</v>
      </c>
      <c r="F37" s="169">
        <v>6428</v>
      </c>
      <c r="G37" s="169">
        <v>37807</v>
      </c>
    </row>
    <row r="38" spans="1:7" s="181" customFormat="1" ht="24" customHeight="1">
      <c r="A38" s="179" t="s">
        <v>236</v>
      </c>
      <c r="B38" s="180">
        <v>40619</v>
      </c>
      <c r="C38" s="180">
        <v>87701</v>
      </c>
      <c r="D38" s="180">
        <v>0</v>
      </c>
      <c r="E38" s="180">
        <v>-417</v>
      </c>
      <c r="F38" s="180">
        <v>61568</v>
      </c>
      <c r="G38" s="180">
        <v>189471</v>
      </c>
    </row>
    <row r="39" spans="1:7" ht="12" customHeight="1">
      <c r="A39" s="154" t="s">
        <v>237</v>
      </c>
      <c r="B39" s="170">
        <v>539</v>
      </c>
      <c r="C39" s="170">
        <v>16924</v>
      </c>
      <c r="D39" s="170">
        <v>0</v>
      </c>
      <c r="E39" s="170">
        <v>47</v>
      </c>
      <c r="F39" s="170">
        <v>11972</v>
      </c>
      <c r="G39" s="170">
        <v>29482</v>
      </c>
    </row>
    <row r="40" spans="1:7" ht="12" customHeight="1">
      <c r="A40" s="154" t="s">
        <v>238</v>
      </c>
      <c r="B40" s="156">
        <v>0</v>
      </c>
      <c r="C40" s="156">
        <v>0</v>
      </c>
      <c r="D40" s="156">
        <v>0</v>
      </c>
      <c r="E40" s="156">
        <v>0</v>
      </c>
      <c r="F40" s="156">
        <v>0</v>
      </c>
      <c r="G40" s="156">
        <v>0</v>
      </c>
    </row>
    <row r="41" spans="1:7" ht="12" customHeight="1">
      <c r="A41" s="154" t="s">
        <v>239</v>
      </c>
      <c r="B41" s="169">
        <v>41158</v>
      </c>
      <c r="C41" s="169">
        <v>104625</v>
      </c>
      <c r="D41" s="169">
        <v>0</v>
      </c>
      <c r="E41" s="169">
        <v>-370</v>
      </c>
      <c r="F41" s="169">
        <v>73540</v>
      </c>
      <c r="G41" s="169">
        <v>218953</v>
      </c>
    </row>
    <row r="42" spans="1:7" s="181" customFormat="1" ht="24" customHeight="1">
      <c r="A42" s="179" t="s">
        <v>240</v>
      </c>
      <c r="B42" s="180">
        <v>36561</v>
      </c>
      <c r="C42" s="180">
        <v>23748</v>
      </c>
      <c r="D42" s="180">
        <v>0</v>
      </c>
      <c r="E42" s="180">
        <v>2</v>
      </c>
      <c r="F42" s="180">
        <v>15459</v>
      </c>
      <c r="G42" s="180">
        <v>75770</v>
      </c>
    </row>
    <row r="43" spans="1:7" ht="12" customHeight="1">
      <c r="A43" s="154" t="s">
        <v>241</v>
      </c>
      <c r="B43" s="170">
        <v>474</v>
      </c>
      <c r="C43" s="170">
        <v>42161</v>
      </c>
      <c r="D43" s="170">
        <v>0</v>
      </c>
      <c r="E43" s="170">
        <v>99</v>
      </c>
      <c r="F43" s="170">
        <v>29814</v>
      </c>
      <c r="G43" s="170">
        <v>72548</v>
      </c>
    </row>
    <row r="44" spans="1:7" ht="12" customHeight="1">
      <c r="A44" s="154" t="s">
        <v>242</v>
      </c>
      <c r="B44" s="155">
        <v>0</v>
      </c>
      <c r="C44" s="155">
        <v>0</v>
      </c>
      <c r="D44" s="155">
        <v>0</v>
      </c>
      <c r="E44" s="155">
        <v>0</v>
      </c>
      <c r="F44" s="155">
        <v>0</v>
      </c>
      <c r="G44" s="155">
        <v>0</v>
      </c>
    </row>
    <row r="45" spans="1:7" ht="12" customHeight="1">
      <c r="A45" s="154" t="s">
        <v>243</v>
      </c>
      <c r="B45" s="155">
        <v>0</v>
      </c>
      <c r="C45" s="155">
        <v>0</v>
      </c>
      <c r="D45" s="155">
        <v>0</v>
      </c>
      <c r="E45" s="155">
        <v>0</v>
      </c>
      <c r="F45" s="155">
        <v>0</v>
      </c>
      <c r="G45" s="155">
        <v>0</v>
      </c>
    </row>
    <row r="46" spans="1:7" ht="12" customHeight="1">
      <c r="A46" s="154" t="s">
        <v>244</v>
      </c>
      <c r="B46" s="171">
        <v>0</v>
      </c>
      <c r="C46" s="171">
        <v>3354</v>
      </c>
      <c r="D46" s="171">
        <v>0</v>
      </c>
      <c r="E46" s="171">
        <v>2</v>
      </c>
      <c r="F46" s="171">
        <v>2501</v>
      </c>
      <c r="G46" s="171">
        <v>5857</v>
      </c>
    </row>
    <row r="47" spans="1:7" ht="12" customHeight="1">
      <c r="A47" s="154" t="s">
        <v>245</v>
      </c>
      <c r="B47" s="169">
        <v>37035</v>
      </c>
      <c r="C47" s="169">
        <v>69263</v>
      </c>
      <c r="D47" s="169">
        <v>0</v>
      </c>
      <c r="E47" s="169">
        <v>103</v>
      </c>
      <c r="F47" s="169">
        <v>47774</v>
      </c>
      <c r="G47" s="169">
        <v>154175</v>
      </c>
    </row>
    <row r="48" spans="1:7" s="181" customFormat="1" ht="24" customHeight="1">
      <c r="A48" s="179" t="s">
        <v>246</v>
      </c>
      <c r="B48" s="180">
        <v>0</v>
      </c>
      <c r="C48" s="180">
        <v>33406</v>
      </c>
      <c r="D48" s="180">
        <v>0</v>
      </c>
      <c r="E48" s="180">
        <v>122</v>
      </c>
      <c r="F48" s="180">
        <v>24148</v>
      </c>
      <c r="G48" s="180">
        <v>57676</v>
      </c>
    </row>
    <row r="49" spans="1:7" ht="12" customHeight="1">
      <c r="A49" s="154" t="s">
        <v>247</v>
      </c>
      <c r="B49" s="170">
        <v>0</v>
      </c>
      <c r="C49" s="170">
        <v>26484</v>
      </c>
      <c r="D49" s="170">
        <v>0</v>
      </c>
      <c r="E49" s="170">
        <v>98</v>
      </c>
      <c r="F49" s="170">
        <v>18893</v>
      </c>
      <c r="G49" s="170">
        <v>45475</v>
      </c>
    </row>
    <row r="50" spans="1:7" ht="12" customHeight="1">
      <c r="A50" s="154" t="s">
        <v>248</v>
      </c>
      <c r="B50" s="156">
        <v>0</v>
      </c>
      <c r="C50" s="156">
        <v>0</v>
      </c>
      <c r="D50" s="156">
        <v>0</v>
      </c>
      <c r="E50" s="156">
        <v>0</v>
      </c>
      <c r="F50" s="156">
        <v>0</v>
      </c>
      <c r="G50" s="156">
        <v>0</v>
      </c>
    </row>
    <row r="51" spans="1:7" ht="12" customHeight="1">
      <c r="A51" s="154" t="s">
        <v>249</v>
      </c>
      <c r="B51" s="169">
        <v>0</v>
      </c>
      <c r="C51" s="169">
        <v>59890</v>
      </c>
      <c r="D51" s="169">
        <v>0</v>
      </c>
      <c r="E51" s="169">
        <v>220</v>
      </c>
      <c r="F51" s="169">
        <v>43041</v>
      </c>
      <c r="G51" s="169">
        <v>103151</v>
      </c>
    </row>
    <row r="52" spans="1:7" s="181" customFormat="1" ht="24" customHeight="1">
      <c r="A52" s="179" t="s">
        <v>250</v>
      </c>
      <c r="B52" s="182">
        <v>0</v>
      </c>
      <c r="C52" s="182">
        <v>0</v>
      </c>
      <c r="D52" s="182">
        <v>0</v>
      </c>
      <c r="E52" s="182">
        <v>0</v>
      </c>
      <c r="F52" s="182">
        <v>0</v>
      </c>
      <c r="G52" s="182">
        <v>0</v>
      </c>
    </row>
    <row r="53" spans="1:7" ht="12" customHeight="1">
      <c r="A53" s="154" t="s">
        <v>251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</row>
    <row r="54" spans="1:7" ht="12" customHeight="1">
      <c r="A54" s="154" t="s">
        <v>252</v>
      </c>
      <c r="B54" s="158">
        <v>0</v>
      </c>
      <c r="C54" s="158">
        <v>0</v>
      </c>
      <c r="D54" s="158">
        <v>0</v>
      </c>
      <c r="E54" s="158">
        <v>0</v>
      </c>
      <c r="F54" s="158">
        <v>0</v>
      </c>
      <c r="G54" s="158">
        <v>0</v>
      </c>
    </row>
    <row r="55" spans="1:7" s="181" customFormat="1" ht="24" customHeight="1">
      <c r="A55" s="179" t="s">
        <v>253</v>
      </c>
      <c r="B55" s="182">
        <v>0</v>
      </c>
      <c r="C55" s="182">
        <v>0</v>
      </c>
      <c r="D55" s="182">
        <v>0</v>
      </c>
      <c r="E55" s="182">
        <v>0</v>
      </c>
      <c r="F55" s="182">
        <v>0</v>
      </c>
      <c r="G55" s="182">
        <v>0</v>
      </c>
    </row>
    <row r="56" spans="1:7" ht="12" customHeight="1">
      <c r="A56" s="154" t="s">
        <v>254</v>
      </c>
      <c r="B56" s="156">
        <v>0</v>
      </c>
      <c r="C56" s="156">
        <v>0</v>
      </c>
      <c r="D56" s="156">
        <v>0</v>
      </c>
      <c r="E56" s="156">
        <v>0</v>
      </c>
      <c r="F56" s="156">
        <v>0</v>
      </c>
      <c r="G56" s="156">
        <v>0</v>
      </c>
    </row>
    <row r="57" spans="1:7" ht="12" customHeight="1">
      <c r="A57" s="154" t="s">
        <v>255</v>
      </c>
      <c r="B57" s="158">
        <v>0</v>
      </c>
      <c r="C57" s="158">
        <v>0</v>
      </c>
      <c r="D57" s="158">
        <v>0</v>
      </c>
      <c r="E57" s="158">
        <v>0</v>
      </c>
      <c r="F57" s="158">
        <v>0</v>
      </c>
      <c r="G57" s="158">
        <v>0</v>
      </c>
    </row>
    <row r="58" spans="1:7" s="181" customFormat="1" ht="24" customHeight="1">
      <c r="A58" s="179" t="s">
        <v>256</v>
      </c>
      <c r="B58" s="180">
        <v>640817</v>
      </c>
      <c r="C58" s="180">
        <v>2542712</v>
      </c>
      <c r="D58" s="180">
        <v>0</v>
      </c>
      <c r="E58" s="180">
        <v>71038</v>
      </c>
      <c r="F58" s="180">
        <v>1804481</v>
      </c>
      <c r="G58" s="180">
        <v>5059048</v>
      </c>
    </row>
    <row r="59" spans="1:7" ht="12" customHeight="1">
      <c r="A59" s="154" t="s">
        <v>257</v>
      </c>
      <c r="B59" s="159">
        <v>0</v>
      </c>
      <c r="C59" s="159">
        <v>0</v>
      </c>
      <c r="D59" s="159">
        <v>0</v>
      </c>
      <c r="E59" s="159">
        <v>0</v>
      </c>
      <c r="F59" s="159">
        <v>0</v>
      </c>
      <c r="G59" s="159">
        <v>0</v>
      </c>
    </row>
    <row r="60" spans="1:7" ht="12" customHeight="1">
      <c r="A60" s="154" t="s">
        <v>258</v>
      </c>
      <c r="B60" s="171">
        <v>0</v>
      </c>
      <c r="C60" s="171">
        <v>11605</v>
      </c>
      <c r="D60" s="171">
        <v>0</v>
      </c>
      <c r="E60" s="171">
        <v>-750</v>
      </c>
      <c r="F60" s="171">
        <v>8311</v>
      </c>
      <c r="G60" s="171">
        <v>19166</v>
      </c>
    </row>
    <row r="61" spans="1:7" ht="12" customHeight="1">
      <c r="A61" s="154" t="s">
        <v>259</v>
      </c>
      <c r="B61" s="169">
        <v>640817</v>
      </c>
      <c r="C61" s="169">
        <v>2554317</v>
      </c>
      <c r="D61" s="169">
        <v>0</v>
      </c>
      <c r="E61" s="169">
        <v>70288</v>
      </c>
      <c r="F61" s="169">
        <v>1812792</v>
      </c>
      <c r="G61" s="169">
        <v>5078214</v>
      </c>
    </row>
    <row r="62" spans="1:7" s="181" customFormat="1" ht="24" customHeight="1">
      <c r="A62" s="179" t="s">
        <v>260</v>
      </c>
      <c r="B62" s="182">
        <v>0</v>
      </c>
      <c r="C62" s="182">
        <v>0</v>
      </c>
      <c r="D62" s="182">
        <v>0</v>
      </c>
      <c r="E62" s="182">
        <v>0</v>
      </c>
      <c r="F62" s="182">
        <v>0</v>
      </c>
      <c r="G62" s="182">
        <v>0</v>
      </c>
    </row>
    <row r="63" spans="1:7" ht="12" customHeight="1">
      <c r="A63" s="154" t="s">
        <v>261</v>
      </c>
      <c r="B63" s="159">
        <v>0</v>
      </c>
      <c r="C63" s="159">
        <v>0</v>
      </c>
      <c r="D63" s="159">
        <v>0</v>
      </c>
      <c r="E63" s="159">
        <v>0</v>
      </c>
      <c r="F63" s="159">
        <v>0</v>
      </c>
      <c r="G63" s="159">
        <v>0</v>
      </c>
    </row>
    <row r="64" spans="1:7" ht="12" customHeight="1">
      <c r="A64" s="154" t="s">
        <v>262</v>
      </c>
      <c r="B64" s="156">
        <v>0</v>
      </c>
      <c r="C64" s="156">
        <v>0</v>
      </c>
      <c r="D64" s="156">
        <v>0</v>
      </c>
      <c r="E64" s="156">
        <v>26</v>
      </c>
      <c r="F64" s="156">
        <v>0</v>
      </c>
      <c r="G64" s="156">
        <v>26</v>
      </c>
    </row>
    <row r="65" spans="1:7" ht="12" customHeight="1">
      <c r="A65" s="154" t="s">
        <v>263</v>
      </c>
      <c r="B65" s="158">
        <v>0</v>
      </c>
      <c r="C65" s="158">
        <v>0</v>
      </c>
      <c r="D65" s="158">
        <v>0</v>
      </c>
      <c r="E65" s="158">
        <v>26</v>
      </c>
      <c r="F65" s="158">
        <v>0</v>
      </c>
      <c r="G65" s="158">
        <v>26</v>
      </c>
    </row>
    <row r="66" spans="1:7">
      <c r="A66" s="178" t="s">
        <v>298</v>
      </c>
      <c r="B66" s="160">
        <v>0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</row>
    <row r="67" spans="1:7" ht="12" customHeight="1">
      <c r="A67" s="174" t="s">
        <v>287</v>
      </c>
      <c r="B67" s="158"/>
      <c r="C67" s="158">
        <v>0</v>
      </c>
      <c r="D67" s="158">
        <v>0</v>
      </c>
      <c r="E67" s="158">
        <v>0</v>
      </c>
      <c r="F67" s="158">
        <v>0</v>
      </c>
      <c r="G67" s="158">
        <v>0</v>
      </c>
    </row>
    <row r="68" spans="1:7" s="181" customFormat="1" ht="24" customHeight="1">
      <c r="A68" s="179" t="s">
        <v>266</v>
      </c>
      <c r="B68" s="182">
        <v>171</v>
      </c>
      <c r="C68" s="182">
        <v>102</v>
      </c>
      <c r="D68" s="182">
        <v>0</v>
      </c>
      <c r="E68" s="182">
        <v>-3</v>
      </c>
      <c r="F68" s="182">
        <v>68</v>
      </c>
      <c r="G68" s="182">
        <v>338</v>
      </c>
    </row>
    <row r="69" spans="1:7" ht="12" customHeight="1">
      <c r="A69" s="154" t="s">
        <v>267</v>
      </c>
      <c r="B69" s="171">
        <v>6298</v>
      </c>
      <c r="C69" s="171">
        <v>35936</v>
      </c>
      <c r="D69" s="171">
        <v>0</v>
      </c>
      <c r="E69" s="171">
        <v>-65</v>
      </c>
      <c r="F69" s="171">
        <v>25369</v>
      </c>
      <c r="G69" s="171">
        <v>67538</v>
      </c>
    </row>
    <row r="70" spans="1:7" ht="12" customHeight="1">
      <c r="A70" s="154" t="s">
        <v>268</v>
      </c>
      <c r="B70" s="169">
        <v>6469</v>
      </c>
      <c r="C70" s="169">
        <v>36038</v>
      </c>
      <c r="D70" s="169">
        <v>0</v>
      </c>
      <c r="E70" s="169">
        <v>-68</v>
      </c>
      <c r="F70" s="169">
        <v>25437</v>
      </c>
      <c r="G70" s="169">
        <v>67876</v>
      </c>
    </row>
    <row r="71" spans="1:7" ht="12" customHeight="1">
      <c r="A71" s="154" t="s">
        <v>269</v>
      </c>
      <c r="B71" s="157">
        <v>0</v>
      </c>
      <c r="C71" s="157">
        <v>0</v>
      </c>
      <c r="D71" s="157">
        <v>0</v>
      </c>
      <c r="E71" s="157">
        <v>0</v>
      </c>
      <c r="F71" s="157">
        <v>0</v>
      </c>
      <c r="G71" s="157">
        <v>0</v>
      </c>
    </row>
    <row r="72" spans="1:7" ht="12" customHeight="1">
      <c r="A72" s="154" t="s">
        <v>270</v>
      </c>
      <c r="B72" s="169">
        <v>6469</v>
      </c>
      <c r="C72" s="169">
        <v>36038</v>
      </c>
      <c r="D72" s="169">
        <v>0</v>
      </c>
      <c r="E72" s="169">
        <v>-68</v>
      </c>
      <c r="F72" s="169">
        <v>25437</v>
      </c>
      <c r="G72" s="169">
        <v>67876</v>
      </c>
    </row>
    <row r="73" spans="1:7" ht="12" customHeight="1">
      <c r="A73" s="154" t="s">
        <v>271</v>
      </c>
      <c r="B73" s="172">
        <v>110901</v>
      </c>
      <c r="C73" s="172">
        <v>113232</v>
      </c>
      <c r="D73" s="172">
        <v>0</v>
      </c>
      <c r="E73" s="172">
        <v>397</v>
      </c>
      <c r="F73" s="172">
        <v>75673</v>
      </c>
      <c r="G73" s="172">
        <v>300203</v>
      </c>
    </row>
    <row r="74" spans="1:7" ht="12" customHeight="1">
      <c r="A74" s="154" t="s">
        <v>272</v>
      </c>
      <c r="B74" s="169">
        <v>117370</v>
      </c>
      <c r="C74" s="169">
        <v>149270</v>
      </c>
      <c r="D74" s="169">
        <v>0</v>
      </c>
      <c r="E74" s="169">
        <v>329</v>
      </c>
      <c r="F74" s="169">
        <v>101110</v>
      </c>
      <c r="G74" s="169">
        <v>368079</v>
      </c>
    </row>
    <row r="75" spans="1:7" s="181" customFormat="1" ht="24" customHeight="1">
      <c r="A75" s="179" t="s">
        <v>288</v>
      </c>
      <c r="B75" s="183">
        <v>0</v>
      </c>
      <c r="C75" s="183">
        <v>0</v>
      </c>
      <c r="D75" s="183">
        <v>0</v>
      </c>
      <c r="E75" s="183">
        <v>0</v>
      </c>
      <c r="F75" s="183">
        <v>0</v>
      </c>
      <c r="G75" s="183">
        <v>0</v>
      </c>
    </row>
    <row r="76" spans="1:7" ht="12" customHeight="1">
      <c r="A76" s="154" t="s">
        <v>273</v>
      </c>
      <c r="B76" s="158">
        <v>0</v>
      </c>
      <c r="C76" s="158">
        <v>0</v>
      </c>
      <c r="D76" s="158">
        <v>0</v>
      </c>
      <c r="E76" s="158">
        <v>0</v>
      </c>
      <c r="F76" s="158">
        <v>0</v>
      </c>
      <c r="G76" s="158">
        <v>0</v>
      </c>
    </row>
    <row r="77" spans="1:7" ht="13.9" customHeight="1">
      <c r="A77" s="161" t="s">
        <v>274</v>
      </c>
      <c r="B77" s="173">
        <v>961194</v>
      </c>
      <c r="C77" s="173">
        <v>3107909</v>
      </c>
      <c r="D77" s="173">
        <v>0</v>
      </c>
      <c r="E77" s="173">
        <v>70220</v>
      </c>
      <c r="F77" s="173">
        <v>2196140</v>
      </c>
      <c r="G77" s="173">
        <v>6335463</v>
      </c>
    </row>
    <row r="78" spans="1:7" ht="7.15" customHeight="1">
      <c r="A78" s="161"/>
      <c r="B78" s="176"/>
      <c r="C78" s="176"/>
      <c r="D78" s="176"/>
      <c r="E78" s="176"/>
      <c r="F78" s="176"/>
      <c r="G78" s="176"/>
    </row>
    <row r="79" spans="1:7" ht="13.9" customHeight="1">
      <c r="A79" s="153" t="s">
        <v>275</v>
      </c>
    </row>
    <row r="80" spans="1:7" ht="13.9" customHeight="1">
      <c r="A80" s="177" t="s">
        <v>292</v>
      </c>
    </row>
    <row r="81" spans="1:1" ht="13.9" customHeight="1">
      <c r="A81" s="177" t="s">
        <v>293</v>
      </c>
    </row>
    <row r="82" spans="1:1" ht="13.9" customHeight="1">
      <c r="A82" s="153" t="s">
        <v>289</v>
      </c>
    </row>
    <row r="83" spans="1:1" ht="13.9" customHeight="1">
      <c r="A83" s="177" t="s">
        <v>294</v>
      </c>
    </row>
    <row r="84" spans="1:1" ht="13.9" customHeight="1">
      <c r="A84" s="177" t="s">
        <v>295</v>
      </c>
    </row>
    <row r="85" spans="1:1" ht="13.9" customHeight="1">
      <c r="A85" s="153" t="s">
        <v>290</v>
      </c>
    </row>
    <row r="86" spans="1:1" ht="13.9" customHeight="1">
      <c r="A86" s="177" t="s">
        <v>296</v>
      </c>
    </row>
    <row r="87" spans="1:1" ht="13.9" customHeight="1">
      <c r="A87" s="177" t="s">
        <v>297</v>
      </c>
    </row>
    <row r="88" spans="1:1" ht="7.9" customHeight="1"/>
    <row r="89" spans="1:1" ht="13.9" customHeight="1">
      <c r="A89" s="153" t="s">
        <v>291</v>
      </c>
    </row>
    <row r="90" spans="1:1" ht="15" customHeight="1"/>
  </sheetData>
  <pageMargins left="0.7" right="0.4" top="0.4" bottom="0.4" header="0.3" footer="0.3"/>
  <pageSetup scale="5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"/>
  <sheetViews>
    <sheetView workbookViewId="0">
      <selection activeCell="A5" sqref="A5"/>
    </sheetView>
  </sheetViews>
  <sheetFormatPr defaultColWidth="8.85546875" defaultRowHeight="12.75"/>
  <cols>
    <col min="1" max="1" width="4.42578125" style="123" customWidth="1"/>
    <col min="2" max="2" width="51.28515625" style="123" customWidth="1"/>
    <col min="3" max="3" width="13.42578125" style="124" customWidth="1"/>
    <col min="4" max="4" width="1.7109375" style="123" customWidth="1"/>
    <col min="5" max="9" width="17" style="124" customWidth="1"/>
    <col min="10" max="10" width="4" style="123" customWidth="1"/>
    <col min="11" max="16384" width="8.85546875" style="123"/>
  </cols>
  <sheetData>
    <row r="1" spans="1:9" ht="13.9" customHeight="1">
      <c r="A1" s="11" t="s">
        <v>12</v>
      </c>
    </row>
    <row r="2" spans="1:9" ht="13.9" customHeight="1">
      <c r="A2" s="11" t="s">
        <v>13</v>
      </c>
    </row>
    <row r="3" spans="1:9" ht="13.9" customHeight="1">
      <c r="A3" s="16" t="s">
        <v>338</v>
      </c>
    </row>
    <row r="4" spans="1:9" ht="13.9" customHeight="1">
      <c r="A4" s="20" t="s">
        <v>339</v>
      </c>
    </row>
    <row r="5" spans="1:9" ht="13.9" customHeight="1">
      <c r="A5" s="125"/>
      <c r="B5" s="125"/>
      <c r="C5" s="126"/>
      <c r="E5" s="126"/>
      <c r="F5" s="126"/>
      <c r="G5" s="126" t="s">
        <v>196</v>
      </c>
      <c r="H5" s="126"/>
      <c r="I5" s="126" t="s">
        <v>197</v>
      </c>
    </row>
    <row r="6" spans="1:9" ht="13.15" customHeight="1">
      <c r="A6" s="125"/>
      <c r="B6" s="125"/>
      <c r="C6" s="126"/>
      <c r="E6" s="126"/>
      <c r="F6" s="126" t="s">
        <v>198</v>
      </c>
      <c r="G6" s="126" t="s">
        <v>199</v>
      </c>
      <c r="H6" s="126"/>
      <c r="I6" s="126" t="s">
        <v>200</v>
      </c>
    </row>
    <row r="7" spans="1:9" ht="13.15" customHeight="1">
      <c r="C7" s="126" t="s">
        <v>199</v>
      </c>
      <c r="E7" s="126" t="s">
        <v>201</v>
      </c>
      <c r="F7" s="126" t="s">
        <v>202</v>
      </c>
      <c r="G7" s="126" t="s">
        <v>203</v>
      </c>
      <c r="H7" s="126" t="s">
        <v>204</v>
      </c>
      <c r="I7" s="126" t="s">
        <v>205</v>
      </c>
    </row>
    <row r="8" spans="1:9" ht="16.149999999999999" customHeight="1">
      <c r="A8" s="127" t="s">
        <v>24</v>
      </c>
      <c r="C8" s="126" t="s">
        <v>203</v>
      </c>
      <c r="E8" s="126" t="s">
        <v>203</v>
      </c>
      <c r="F8" s="126" t="s">
        <v>206</v>
      </c>
      <c r="G8" s="126" t="s">
        <v>207</v>
      </c>
      <c r="H8" s="126" t="s">
        <v>207</v>
      </c>
      <c r="I8" s="126" t="s">
        <v>203</v>
      </c>
    </row>
    <row r="9" spans="1:9">
      <c r="A9" s="125" t="s">
        <v>208</v>
      </c>
      <c r="B9" s="125"/>
      <c r="C9" s="128">
        <v>4612063</v>
      </c>
      <c r="D9" s="129"/>
      <c r="E9" s="128">
        <v>14208430</v>
      </c>
      <c r="F9" s="128">
        <v>-18331070</v>
      </c>
      <c r="G9" s="128">
        <v>84048</v>
      </c>
      <c r="H9" s="128">
        <v>5532505</v>
      </c>
      <c r="I9" s="128">
        <v>6105976</v>
      </c>
    </row>
    <row r="10" spans="1:9" ht="13.15" customHeight="1">
      <c r="A10" s="125" t="s">
        <v>209</v>
      </c>
      <c r="B10" s="125"/>
      <c r="C10" s="130">
        <v>4048286</v>
      </c>
      <c r="D10" s="131"/>
      <c r="E10" s="130">
        <v>11913203</v>
      </c>
      <c r="F10" s="130">
        <v>-15657383</v>
      </c>
      <c r="G10" s="130">
        <v>80120</v>
      </c>
      <c r="H10" s="130">
        <v>4629020</v>
      </c>
      <c r="I10" s="130">
        <v>5013246</v>
      </c>
    </row>
    <row r="11" spans="1:9" ht="13.15" customHeight="1">
      <c r="A11" s="125" t="s">
        <v>210</v>
      </c>
      <c r="B11" s="125"/>
      <c r="C11" s="132">
        <v>14834</v>
      </c>
      <c r="D11" s="133"/>
      <c r="E11" s="132">
        <v>1279678</v>
      </c>
      <c r="F11" s="132">
        <v>-1252240</v>
      </c>
      <c r="G11" s="132">
        <v>11874</v>
      </c>
      <c r="H11" s="132">
        <v>507286</v>
      </c>
      <c r="I11" s="132">
        <v>561432</v>
      </c>
    </row>
    <row r="12" spans="1:9" ht="13.15" customHeight="1">
      <c r="A12" s="134" t="s">
        <v>211</v>
      </c>
      <c r="B12" s="125"/>
      <c r="C12" s="135">
        <v>8675183</v>
      </c>
      <c r="D12" s="125"/>
      <c r="E12" s="135">
        <v>27401311</v>
      </c>
      <c r="F12" s="135">
        <v>-35240693</v>
      </c>
      <c r="G12" s="135">
        <v>176042</v>
      </c>
      <c r="H12" s="135">
        <v>10668811</v>
      </c>
      <c r="I12" s="135">
        <v>11680654</v>
      </c>
    </row>
    <row r="13" spans="1:9" ht="13.15" customHeight="1">
      <c r="A13" s="136" t="s">
        <v>212</v>
      </c>
      <c r="B13" s="125"/>
      <c r="C13" s="137">
        <v>0</v>
      </c>
      <c r="D13" s="125"/>
      <c r="E13" s="137">
        <v>130506</v>
      </c>
      <c r="F13" s="137">
        <v>-270595</v>
      </c>
      <c r="G13" s="137">
        <v>0</v>
      </c>
      <c r="H13" s="137">
        <v>52171</v>
      </c>
      <c r="I13" s="137">
        <v>-87918</v>
      </c>
    </row>
    <row r="14" spans="1:9" ht="13.15" customHeight="1">
      <c r="A14" s="134" t="s">
        <v>213</v>
      </c>
      <c r="B14" s="125"/>
      <c r="C14" s="135">
        <v>8675183</v>
      </c>
      <c r="D14" s="125"/>
      <c r="E14" s="135">
        <v>27531817</v>
      </c>
      <c r="F14" s="135">
        <v>-35511288</v>
      </c>
      <c r="G14" s="135">
        <v>176042</v>
      </c>
      <c r="H14" s="135">
        <v>10720982</v>
      </c>
      <c r="I14" s="135">
        <v>11592736</v>
      </c>
    </row>
    <row r="15" spans="1:9" s="187" customFormat="1" ht="25.9" customHeight="1">
      <c r="A15" s="184" t="s">
        <v>214</v>
      </c>
      <c r="B15" s="184"/>
      <c r="C15" s="189">
        <v>5064480</v>
      </c>
      <c r="D15" s="190"/>
      <c r="E15" s="189">
        <v>11979870</v>
      </c>
      <c r="F15" s="189">
        <v>-16266784</v>
      </c>
      <c r="G15" s="189">
        <v>230717</v>
      </c>
      <c r="H15" s="189">
        <v>4655142</v>
      </c>
      <c r="I15" s="189">
        <v>5663425</v>
      </c>
    </row>
    <row r="16" spans="1:9" ht="13.15" customHeight="1">
      <c r="A16" s="125" t="s">
        <v>215</v>
      </c>
      <c r="B16" s="125"/>
      <c r="C16" s="138">
        <v>0</v>
      </c>
      <c r="D16" s="139"/>
      <c r="E16" s="138">
        <v>138599</v>
      </c>
      <c r="F16" s="138">
        <v>-659367</v>
      </c>
      <c r="G16" s="138">
        <v>0</v>
      </c>
      <c r="H16" s="138">
        <v>55986</v>
      </c>
      <c r="I16" s="138">
        <v>-464782</v>
      </c>
    </row>
    <row r="17" spans="1:9" ht="13.15" customHeight="1">
      <c r="A17" s="125" t="s">
        <v>216</v>
      </c>
      <c r="B17" s="125"/>
      <c r="C17" s="132">
        <v>653182</v>
      </c>
      <c r="D17" s="133"/>
      <c r="E17" s="132">
        <v>1176944</v>
      </c>
      <c r="F17" s="132">
        <v>-1538854</v>
      </c>
      <c r="G17" s="132">
        <v>26282</v>
      </c>
      <c r="H17" s="132">
        <v>457229</v>
      </c>
      <c r="I17" s="132">
        <v>774783</v>
      </c>
    </row>
    <row r="18" spans="1:9" ht="13.15" customHeight="1">
      <c r="A18" s="125" t="s">
        <v>217</v>
      </c>
      <c r="B18" s="125"/>
      <c r="C18" s="135">
        <v>5717662</v>
      </c>
      <c r="D18" s="140"/>
      <c r="E18" s="135">
        <v>13295413</v>
      </c>
      <c r="F18" s="135">
        <v>-18465005</v>
      </c>
      <c r="G18" s="135">
        <v>256999</v>
      </c>
      <c r="H18" s="135">
        <v>5168357</v>
      </c>
      <c r="I18" s="135">
        <v>5973426</v>
      </c>
    </row>
    <row r="19" spans="1:9" s="187" customFormat="1" ht="25.9" customHeight="1">
      <c r="A19" s="184" t="s">
        <v>218</v>
      </c>
      <c r="B19" s="184"/>
      <c r="C19" s="189">
        <v>2617742</v>
      </c>
      <c r="D19" s="193"/>
      <c r="E19" s="189">
        <v>7115980</v>
      </c>
      <c r="F19" s="189">
        <v>-9490294</v>
      </c>
      <c r="G19" s="189">
        <v>43409</v>
      </c>
      <c r="H19" s="189">
        <v>2769435</v>
      </c>
      <c r="I19" s="189">
        <v>3056272</v>
      </c>
    </row>
    <row r="20" spans="1:9" ht="13.15" customHeight="1">
      <c r="A20" s="125" t="s">
        <v>219</v>
      </c>
      <c r="B20" s="125"/>
      <c r="C20" s="130">
        <v>1851036</v>
      </c>
      <c r="D20" s="131"/>
      <c r="E20" s="130">
        <v>4893312</v>
      </c>
      <c r="F20" s="130">
        <v>-6358202</v>
      </c>
      <c r="G20" s="130">
        <v>28877</v>
      </c>
      <c r="H20" s="130">
        <v>1892228</v>
      </c>
      <c r="I20" s="130">
        <v>2307251</v>
      </c>
    </row>
    <row r="21" spans="1:9" ht="13.15" customHeight="1">
      <c r="A21" s="125" t="s">
        <v>220</v>
      </c>
      <c r="B21" s="125"/>
      <c r="C21" s="130">
        <v>6841648</v>
      </c>
      <c r="D21" s="131"/>
      <c r="E21" s="130">
        <v>10093846</v>
      </c>
      <c r="F21" s="130">
        <v>-13676656</v>
      </c>
      <c r="G21" s="130">
        <v>80170</v>
      </c>
      <c r="H21" s="130">
        <v>3834706</v>
      </c>
      <c r="I21" s="130">
        <v>7173714</v>
      </c>
    </row>
    <row r="22" spans="1:9" ht="13.15" customHeight="1">
      <c r="A22" s="125" t="s">
        <v>221</v>
      </c>
      <c r="B22" s="125"/>
      <c r="C22" s="130">
        <v>599675</v>
      </c>
      <c r="D22" s="131"/>
      <c r="E22" s="130">
        <v>1662309</v>
      </c>
      <c r="F22" s="130">
        <v>-1997165</v>
      </c>
      <c r="G22" s="130">
        <v>9513</v>
      </c>
      <c r="H22" s="130">
        <v>644980</v>
      </c>
      <c r="I22" s="130">
        <v>919312</v>
      </c>
    </row>
    <row r="23" spans="1:9" ht="13.15" customHeight="1">
      <c r="A23" s="125" t="s">
        <v>222</v>
      </c>
      <c r="B23" s="125"/>
      <c r="C23" s="132">
        <v>892064</v>
      </c>
      <c r="D23" s="133"/>
      <c r="E23" s="132">
        <v>1462053</v>
      </c>
      <c r="F23" s="132">
        <v>-2033537</v>
      </c>
      <c r="G23" s="132">
        <v>15502</v>
      </c>
      <c r="H23" s="132">
        <v>559460</v>
      </c>
      <c r="I23" s="132">
        <v>895542</v>
      </c>
    </row>
    <row r="24" spans="1:9" ht="13.15" customHeight="1">
      <c r="A24" s="125" t="s">
        <v>223</v>
      </c>
      <c r="B24" s="125"/>
      <c r="C24" s="135">
        <v>12802165</v>
      </c>
      <c r="D24" s="140"/>
      <c r="E24" s="135">
        <v>25227500</v>
      </c>
      <c r="F24" s="135">
        <v>-33555854</v>
      </c>
      <c r="G24" s="135">
        <v>177471</v>
      </c>
      <c r="H24" s="135">
        <v>9700809</v>
      </c>
      <c r="I24" s="135">
        <v>14352091</v>
      </c>
    </row>
    <row r="25" spans="1:9" ht="13.15" customHeight="1">
      <c r="A25" s="125" t="s">
        <v>224</v>
      </c>
      <c r="B25" s="125"/>
      <c r="C25" s="141">
        <v>0</v>
      </c>
      <c r="D25" s="142"/>
      <c r="E25" s="141">
        <v>0</v>
      </c>
      <c r="F25" s="141">
        <v>0</v>
      </c>
      <c r="G25" s="141">
        <v>0</v>
      </c>
      <c r="H25" s="141">
        <v>0</v>
      </c>
      <c r="I25" s="141">
        <v>0</v>
      </c>
    </row>
    <row r="26" spans="1:9" ht="13.15" customHeight="1">
      <c r="A26" s="125" t="s">
        <v>225</v>
      </c>
      <c r="B26" s="125"/>
      <c r="C26" s="135">
        <v>12802165</v>
      </c>
      <c r="D26" s="140"/>
      <c r="E26" s="135">
        <v>25227500</v>
      </c>
      <c r="F26" s="135">
        <v>-33555854</v>
      </c>
      <c r="G26" s="135">
        <v>177471</v>
      </c>
      <c r="H26" s="135">
        <v>9700809</v>
      </c>
      <c r="I26" s="135">
        <v>14352091</v>
      </c>
    </row>
    <row r="27" spans="1:9" s="187" customFormat="1" ht="25.9" customHeight="1">
      <c r="A27" s="184" t="s">
        <v>226</v>
      </c>
      <c r="B27" s="184"/>
      <c r="C27" s="189">
        <v>1103840</v>
      </c>
      <c r="D27" s="193"/>
      <c r="E27" s="189">
        <v>3186560</v>
      </c>
      <c r="F27" s="189">
        <v>-3965003</v>
      </c>
      <c r="G27" s="189">
        <v>22145</v>
      </c>
      <c r="H27" s="189">
        <v>1235474</v>
      </c>
      <c r="I27" s="189">
        <v>1583016</v>
      </c>
    </row>
    <row r="28" spans="1:9" ht="13.15" customHeight="1">
      <c r="A28" s="125" t="s">
        <v>227</v>
      </c>
      <c r="B28" s="125"/>
      <c r="C28" s="130">
        <v>356379</v>
      </c>
      <c r="D28" s="131"/>
      <c r="E28" s="130">
        <v>1502664</v>
      </c>
      <c r="F28" s="130">
        <v>-1850905</v>
      </c>
      <c r="G28" s="130">
        <v>11852</v>
      </c>
      <c r="H28" s="130">
        <v>585101</v>
      </c>
      <c r="I28" s="130">
        <v>605091</v>
      </c>
    </row>
    <row r="29" spans="1:9" ht="13.15" customHeight="1">
      <c r="A29" s="125" t="s">
        <v>228</v>
      </c>
      <c r="B29" s="125"/>
      <c r="C29" s="130">
        <v>3429</v>
      </c>
      <c r="D29" s="131"/>
      <c r="E29" s="130">
        <v>140193</v>
      </c>
      <c r="F29" s="130">
        <v>-100607</v>
      </c>
      <c r="G29" s="130">
        <v>3639</v>
      </c>
      <c r="H29" s="130">
        <v>55509</v>
      </c>
      <c r="I29" s="130">
        <v>102163</v>
      </c>
    </row>
    <row r="30" spans="1:9" ht="13.15" customHeight="1">
      <c r="A30" s="125" t="s">
        <v>229</v>
      </c>
      <c r="B30" s="125"/>
      <c r="C30" s="130">
        <v>166571</v>
      </c>
      <c r="D30" s="131"/>
      <c r="E30" s="130">
        <v>265733</v>
      </c>
      <c r="F30" s="130">
        <v>-379202</v>
      </c>
      <c r="G30" s="130">
        <v>1535</v>
      </c>
      <c r="H30" s="130">
        <v>100463</v>
      </c>
      <c r="I30" s="130">
        <v>155100</v>
      </c>
    </row>
    <row r="31" spans="1:9" ht="13.15" customHeight="1">
      <c r="A31" s="125" t="s">
        <v>230</v>
      </c>
      <c r="B31" s="125"/>
      <c r="C31" s="130">
        <v>1047307</v>
      </c>
      <c r="D31" s="131"/>
      <c r="E31" s="130">
        <v>1361857</v>
      </c>
      <c r="F31" s="130">
        <v>-2103842</v>
      </c>
      <c r="G31" s="130">
        <v>6750</v>
      </c>
      <c r="H31" s="130">
        <v>510969</v>
      </c>
      <c r="I31" s="130">
        <v>823041</v>
      </c>
    </row>
    <row r="32" spans="1:9" ht="13.15" customHeight="1">
      <c r="A32" s="125" t="s">
        <v>231</v>
      </c>
      <c r="B32" s="125"/>
      <c r="C32" s="143">
        <v>0</v>
      </c>
      <c r="D32" s="144"/>
      <c r="E32" s="143">
        <v>1100285</v>
      </c>
      <c r="F32" s="143">
        <v>-1806171</v>
      </c>
      <c r="G32" s="143">
        <v>5623</v>
      </c>
      <c r="H32" s="143">
        <v>436981</v>
      </c>
      <c r="I32" s="143">
        <v>-263282</v>
      </c>
    </row>
    <row r="33" spans="1:9" ht="13.15" customHeight="1">
      <c r="A33" s="125" t="s">
        <v>232</v>
      </c>
      <c r="B33" s="125"/>
      <c r="C33" s="135">
        <v>2677526</v>
      </c>
      <c r="D33" s="140"/>
      <c r="E33" s="135">
        <v>7557292</v>
      </c>
      <c r="F33" s="135">
        <v>-10205730</v>
      </c>
      <c r="G33" s="135">
        <v>51544</v>
      </c>
      <c r="H33" s="135">
        <v>2924497</v>
      </c>
      <c r="I33" s="135">
        <v>3005129</v>
      </c>
    </row>
    <row r="34" spans="1:9" s="187" customFormat="1" ht="25.9" customHeight="1">
      <c r="A34" s="184" t="s">
        <v>233</v>
      </c>
      <c r="B34" s="184"/>
      <c r="C34" s="189">
        <v>6626719</v>
      </c>
      <c r="D34" s="193"/>
      <c r="E34" s="189">
        <v>18922176</v>
      </c>
      <c r="F34" s="189">
        <v>-25381712</v>
      </c>
      <c r="G34" s="189">
        <v>113103</v>
      </c>
      <c r="H34" s="189">
        <v>7381688</v>
      </c>
      <c r="I34" s="189">
        <v>7661974</v>
      </c>
    </row>
    <row r="35" spans="1:9" ht="13.15" customHeight="1">
      <c r="A35" s="125" t="s">
        <v>234</v>
      </c>
      <c r="B35" s="125"/>
      <c r="C35" s="132">
        <v>40635</v>
      </c>
      <c r="D35" s="133"/>
      <c r="E35" s="132">
        <v>1974002</v>
      </c>
      <c r="F35" s="132">
        <v>-2412107</v>
      </c>
      <c r="G35" s="132">
        <v>22377</v>
      </c>
      <c r="H35" s="132">
        <v>785788</v>
      </c>
      <c r="I35" s="132">
        <v>410695</v>
      </c>
    </row>
    <row r="36" spans="1:9" ht="13.15" customHeight="1">
      <c r="A36" s="125" t="s">
        <v>235</v>
      </c>
      <c r="B36" s="125"/>
      <c r="C36" s="135">
        <v>6667354</v>
      </c>
      <c r="D36" s="140"/>
      <c r="E36" s="135">
        <v>20896178</v>
      </c>
      <c r="F36" s="135">
        <v>-27793819</v>
      </c>
      <c r="G36" s="135">
        <v>135480</v>
      </c>
      <c r="H36" s="135">
        <v>8167476</v>
      </c>
      <c r="I36" s="135">
        <v>8072669</v>
      </c>
    </row>
    <row r="37" spans="1:9" s="187" customFormat="1" ht="25.9" customHeight="1">
      <c r="A37" s="184" t="s">
        <v>236</v>
      </c>
      <c r="B37" s="184"/>
      <c r="C37" s="189">
        <v>3574256</v>
      </c>
      <c r="D37" s="193"/>
      <c r="E37" s="189">
        <v>6861418</v>
      </c>
      <c r="F37" s="189">
        <v>-9443539</v>
      </c>
      <c r="G37" s="189">
        <v>148180</v>
      </c>
      <c r="H37" s="189">
        <v>2659170</v>
      </c>
      <c r="I37" s="189">
        <v>3799485</v>
      </c>
    </row>
    <row r="38" spans="1:9" ht="13.15" customHeight="1">
      <c r="A38" s="125" t="s">
        <v>237</v>
      </c>
      <c r="B38" s="125"/>
      <c r="C38" s="130">
        <v>2247019</v>
      </c>
      <c r="D38" s="131"/>
      <c r="E38" s="130">
        <v>3474460</v>
      </c>
      <c r="F38" s="130">
        <v>-4805840</v>
      </c>
      <c r="G38" s="130">
        <v>79178</v>
      </c>
      <c r="H38" s="130">
        <v>1335820</v>
      </c>
      <c r="I38" s="130">
        <v>2330637</v>
      </c>
    </row>
    <row r="39" spans="1:9" ht="13.15" customHeight="1">
      <c r="A39" s="125" t="s">
        <v>238</v>
      </c>
      <c r="B39" s="125"/>
      <c r="C39" s="132">
        <v>534286</v>
      </c>
      <c r="D39" s="133"/>
      <c r="E39" s="132">
        <v>831632</v>
      </c>
      <c r="F39" s="132">
        <v>-1182551</v>
      </c>
      <c r="G39" s="132">
        <v>18956</v>
      </c>
      <c r="H39" s="132">
        <v>321508</v>
      </c>
      <c r="I39" s="132">
        <v>523831</v>
      </c>
    </row>
    <row r="40" spans="1:9" ht="13.15" customHeight="1">
      <c r="A40" s="125" t="s">
        <v>239</v>
      </c>
      <c r="B40" s="125"/>
      <c r="C40" s="135">
        <v>6355561</v>
      </c>
      <c r="D40" s="140"/>
      <c r="E40" s="135">
        <v>11167510</v>
      </c>
      <c r="F40" s="135">
        <v>-15431930</v>
      </c>
      <c r="G40" s="135">
        <v>246314</v>
      </c>
      <c r="H40" s="135">
        <v>4316498</v>
      </c>
      <c r="I40" s="135">
        <v>6653953</v>
      </c>
    </row>
    <row r="41" spans="1:9" s="187" customFormat="1" ht="25.9" customHeight="1">
      <c r="A41" s="184" t="s">
        <v>240</v>
      </c>
      <c r="B41" s="184"/>
      <c r="C41" s="189">
        <v>2828009</v>
      </c>
      <c r="D41" s="193"/>
      <c r="E41" s="189">
        <v>4304017</v>
      </c>
      <c r="F41" s="189">
        <v>-5979421</v>
      </c>
      <c r="G41" s="189">
        <v>110193</v>
      </c>
      <c r="H41" s="189">
        <v>1651299</v>
      </c>
      <c r="I41" s="189">
        <v>2914097</v>
      </c>
    </row>
    <row r="42" spans="1:9" ht="13.15" customHeight="1">
      <c r="A42" s="125" t="s">
        <v>241</v>
      </c>
      <c r="B42" s="125"/>
      <c r="C42" s="130">
        <v>3656553</v>
      </c>
      <c r="D42" s="131"/>
      <c r="E42" s="130">
        <v>4860021</v>
      </c>
      <c r="F42" s="130">
        <v>-6598642</v>
      </c>
      <c r="G42" s="130">
        <v>116270</v>
      </c>
      <c r="H42" s="130">
        <v>1855653</v>
      </c>
      <c r="I42" s="130">
        <v>3889855</v>
      </c>
    </row>
    <row r="43" spans="1:9" ht="13.15" customHeight="1">
      <c r="A43" s="125" t="s">
        <v>242</v>
      </c>
      <c r="B43" s="125"/>
      <c r="C43" s="130">
        <v>1326554</v>
      </c>
      <c r="D43" s="131"/>
      <c r="E43" s="130">
        <v>2246203</v>
      </c>
      <c r="F43" s="130">
        <v>-2985744</v>
      </c>
      <c r="G43" s="130">
        <v>57264</v>
      </c>
      <c r="H43" s="130">
        <v>865185</v>
      </c>
      <c r="I43" s="130">
        <v>1509462</v>
      </c>
    </row>
    <row r="44" spans="1:9" ht="13.15" customHeight="1">
      <c r="A44" s="125" t="s">
        <v>243</v>
      </c>
      <c r="B44" s="125"/>
      <c r="C44" s="130">
        <v>0</v>
      </c>
      <c r="D44" s="139"/>
      <c r="E44" s="130">
        <v>5457</v>
      </c>
      <c r="F44" s="130">
        <v>-2593</v>
      </c>
      <c r="G44" s="130">
        <v>0</v>
      </c>
      <c r="H44" s="130">
        <v>2256</v>
      </c>
      <c r="I44" s="130">
        <v>5120</v>
      </c>
    </row>
    <row r="45" spans="1:9" ht="13.15" customHeight="1">
      <c r="A45" s="125" t="s">
        <v>244</v>
      </c>
      <c r="B45" s="125"/>
      <c r="C45" s="132">
        <v>479130</v>
      </c>
      <c r="D45" s="133"/>
      <c r="E45" s="132">
        <v>632131</v>
      </c>
      <c r="F45" s="132">
        <v>-951225</v>
      </c>
      <c r="G45" s="132">
        <v>18985</v>
      </c>
      <c r="H45" s="132">
        <v>241331</v>
      </c>
      <c r="I45" s="132">
        <v>420352</v>
      </c>
    </row>
    <row r="46" spans="1:9" ht="13.15" customHeight="1">
      <c r="A46" s="125" t="s">
        <v>245</v>
      </c>
      <c r="B46" s="125"/>
      <c r="C46" s="135">
        <v>8290246</v>
      </c>
      <c r="D46" s="140"/>
      <c r="E46" s="135">
        <v>12047829</v>
      </c>
      <c r="F46" s="135">
        <v>-16517625</v>
      </c>
      <c r="G46" s="135">
        <v>302712</v>
      </c>
      <c r="H46" s="135">
        <v>4615724</v>
      </c>
      <c r="I46" s="135">
        <v>8738886</v>
      </c>
    </row>
    <row r="47" spans="1:9" s="187" customFormat="1" ht="25.9" customHeight="1">
      <c r="A47" s="184" t="s">
        <v>246</v>
      </c>
      <c r="B47" s="184"/>
      <c r="C47" s="189">
        <v>1510972</v>
      </c>
      <c r="D47" s="193"/>
      <c r="E47" s="189">
        <v>2908134</v>
      </c>
      <c r="F47" s="189">
        <v>-3784935</v>
      </c>
      <c r="G47" s="189">
        <v>76192</v>
      </c>
      <c r="H47" s="189">
        <v>1125548</v>
      </c>
      <c r="I47" s="189">
        <v>1835911</v>
      </c>
    </row>
    <row r="48" spans="1:9" ht="13.15" customHeight="1">
      <c r="A48" s="125" t="s">
        <v>247</v>
      </c>
      <c r="B48" s="125"/>
      <c r="C48" s="138">
        <v>0</v>
      </c>
      <c r="D48" s="139"/>
      <c r="E48" s="138">
        <v>822096</v>
      </c>
      <c r="F48" s="138">
        <v>-1439701</v>
      </c>
      <c r="G48" s="138">
        <v>760</v>
      </c>
      <c r="H48" s="138">
        <v>329425</v>
      </c>
      <c r="I48" s="138">
        <v>-287420</v>
      </c>
    </row>
    <row r="49" spans="1:9" ht="13.15" customHeight="1">
      <c r="A49" s="125" t="s">
        <v>248</v>
      </c>
      <c r="B49" s="125"/>
      <c r="C49" s="132">
        <v>332943</v>
      </c>
      <c r="D49" s="133"/>
      <c r="E49" s="132">
        <v>441162</v>
      </c>
      <c r="F49" s="132">
        <v>-618705</v>
      </c>
      <c r="G49" s="132">
        <v>10619</v>
      </c>
      <c r="H49" s="132">
        <v>168524</v>
      </c>
      <c r="I49" s="132">
        <v>334543</v>
      </c>
    </row>
    <row r="50" spans="1:9" ht="13.15" customHeight="1">
      <c r="A50" s="125" t="s">
        <v>249</v>
      </c>
      <c r="B50" s="125"/>
      <c r="C50" s="135">
        <v>1843915</v>
      </c>
      <c r="D50" s="140"/>
      <c r="E50" s="135">
        <v>4171392</v>
      </c>
      <c r="F50" s="135">
        <v>-5843341</v>
      </c>
      <c r="G50" s="135">
        <v>87571</v>
      </c>
      <c r="H50" s="135">
        <v>1623497</v>
      </c>
      <c r="I50" s="135">
        <v>1883034</v>
      </c>
    </row>
    <row r="51" spans="1:9" s="187" customFormat="1" ht="25.9" customHeight="1">
      <c r="A51" s="184" t="s">
        <v>250</v>
      </c>
      <c r="B51" s="184"/>
      <c r="C51" s="189">
        <v>229611</v>
      </c>
      <c r="D51" s="193"/>
      <c r="E51" s="189">
        <v>584372</v>
      </c>
      <c r="F51" s="189">
        <v>-765994</v>
      </c>
      <c r="G51" s="189">
        <v>3146</v>
      </c>
      <c r="H51" s="189">
        <v>226720</v>
      </c>
      <c r="I51" s="189">
        <v>277855</v>
      </c>
    </row>
    <row r="52" spans="1:9" ht="13.15" customHeight="1">
      <c r="A52" s="125" t="s">
        <v>251</v>
      </c>
      <c r="B52" s="125"/>
      <c r="C52" s="132">
        <v>318</v>
      </c>
      <c r="D52" s="144"/>
      <c r="E52" s="132">
        <v>97322</v>
      </c>
      <c r="F52" s="132">
        <v>-96773</v>
      </c>
      <c r="G52" s="132">
        <v>471</v>
      </c>
      <c r="H52" s="132">
        <v>38855</v>
      </c>
      <c r="I52" s="132">
        <v>40193</v>
      </c>
    </row>
    <row r="53" spans="1:9" ht="13.15" customHeight="1">
      <c r="A53" s="125" t="s">
        <v>252</v>
      </c>
      <c r="B53" s="125"/>
      <c r="C53" s="135">
        <v>229929</v>
      </c>
      <c r="D53" s="140"/>
      <c r="E53" s="135">
        <v>681694</v>
      </c>
      <c r="F53" s="135">
        <v>-862767</v>
      </c>
      <c r="G53" s="135">
        <v>3617</v>
      </c>
      <c r="H53" s="135">
        <v>265575</v>
      </c>
      <c r="I53" s="135">
        <v>318048</v>
      </c>
    </row>
    <row r="54" spans="1:9" s="187" customFormat="1" ht="25.9" customHeight="1">
      <c r="A54" s="184" t="s">
        <v>253</v>
      </c>
      <c r="B54" s="184"/>
      <c r="C54" s="189">
        <v>230272</v>
      </c>
      <c r="D54" s="193"/>
      <c r="E54" s="189">
        <v>695035</v>
      </c>
      <c r="F54" s="189">
        <v>-912900</v>
      </c>
      <c r="G54" s="189">
        <v>5760</v>
      </c>
      <c r="H54" s="189">
        <v>270979</v>
      </c>
      <c r="I54" s="189">
        <v>289146</v>
      </c>
    </row>
    <row r="55" spans="1:9" ht="13.15" customHeight="1">
      <c r="A55" s="125" t="s">
        <v>254</v>
      </c>
      <c r="B55" s="125"/>
      <c r="C55" s="143">
        <v>0</v>
      </c>
      <c r="D55" s="144"/>
      <c r="E55" s="143">
        <v>25794</v>
      </c>
      <c r="F55" s="143">
        <v>-48887</v>
      </c>
      <c r="G55" s="143">
        <v>0</v>
      </c>
      <c r="H55" s="143">
        <v>10529</v>
      </c>
      <c r="I55" s="143">
        <v>-12564</v>
      </c>
    </row>
    <row r="56" spans="1:9" ht="13.15" customHeight="1">
      <c r="A56" s="125" t="s">
        <v>255</v>
      </c>
      <c r="B56" s="125"/>
      <c r="C56" s="135">
        <v>230272</v>
      </c>
      <c r="D56" s="140"/>
      <c r="E56" s="135">
        <v>720829</v>
      </c>
      <c r="F56" s="135">
        <v>-961787</v>
      </c>
      <c r="G56" s="135">
        <v>5760</v>
      </c>
      <c r="H56" s="135">
        <v>281508</v>
      </c>
      <c r="I56" s="135">
        <v>276582</v>
      </c>
    </row>
    <row r="57" spans="1:9" s="187" customFormat="1" ht="25.9" customHeight="1">
      <c r="A57" s="184" t="s">
        <v>256</v>
      </c>
      <c r="B57" s="184"/>
      <c r="C57" s="189">
        <v>29028062</v>
      </c>
      <c r="D57" s="193"/>
      <c r="E57" s="189">
        <v>65780480</v>
      </c>
      <c r="F57" s="189">
        <v>-84001803</v>
      </c>
      <c r="G57" s="189">
        <v>572446</v>
      </c>
      <c r="H57" s="189">
        <v>25413822</v>
      </c>
      <c r="I57" s="189">
        <v>36793007</v>
      </c>
    </row>
    <row r="58" spans="1:9" ht="13.15" customHeight="1">
      <c r="A58" s="125" t="s">
        <v>257</v>
      </c>
      <c r="B58" s="125"/>
      <c r="C58" s="145">
        <v>0</v>
      </c>
      <c r="D58" s="146"/>
      <c r="E58" s="145">
        <v>139621</v>
      </c>
      <c r="F58" s="145">
        <v>-309970</v>
      </c>
      <c r="G58" s="145">
        <v>6512</v>
      </c>
      <c r="H58" s="145">
        <v>54670</v>
      </c>
      <c r="I58" s="145">
        <v>-109167</v>
      </c>
    </row>
    <row r="59" spans="1:9" ht="13.15" customHeight="1">
      <c r="A59" s="125" t="s">
        <v>258</v>
      </c>
      <c r="B59" s="125"/>
      <c r="C59" s="143">
        <v>0</v>
      </c>
      <c r="D59" s="144"/>
      <c r="E59" s="143">
        <v>2007291</v>
      </c>
      <c r="F59" s="143">
        <v>-3200293</v>
      </c>
      <c r="G59" s="143">
        <v>36462</v>
      </c>
      <c r="H59" s="143">
        <v>783652</v>
      </c>
      <c r="I59" s="143">
        <v>-372888</v>
      </c>
    </row>
    <row r="60" spans="1:9" ht="13.15" customHeight="1">
      <c r="A60" s="125" t="s">
        <v>259</v>
      </c>
      <c r="B60" s="125"/>
      <c r="C60" s="135">
        <v>29028062</v>
      </c>
      <c r="D60" s="140"/>
      <c r="E60" s="135">
        <v>67927392</v>
      </c>
      <c r="F60" s="135">
        <v>-87512066</v>
      </c>
      <c r="G60" s="135">
        <v>615420</v>
      </c>
      <c r="H60" s="135">
        <v>26252144</v>
      </c>
      <c r="I60" s="135">
        <v>36310952</v>
      </c>
    </row>
    <row r="61" spans="1:9" s="187" customFormat="1" ht="25.9" customHeight="1">
      <c r="A61" s="184" t="s">
        <v>260</v>
      </c>
      <c r="B61" s="184"/>
      <c r="C61" s="189">
        <v>0</v>
      </c>
      <c r="D61" s="192"/>
      <c r="E61" s="189">
        <v>46833</v>
      </c>
      <c r="F61" s="189">
        <v>-58869</v>
      </c>
      <c r="G61" s="189">
        <v>39</v>
      </c>
      <c r="H61" s="189">
        <v>18503</v>
      </c>
      <c r="I61" s="189">
        <v>6506</v>
      </c>
    </row>
    <row r="62" spans="1:9" ht="13.15" customHeight="1">
      <c r="A62" s="125" t="s">
        <v>261</v>
      </c>
      <c r="B62" s="125"/>
      <c r="C62" s="147">
        <v>0</v>
      </c>
      <c r="D62" s="139"/>
      <c r="E62" s="147">
        <v>0</v>
      </c>
      <c r="F62" s="147">
        <v>0</v>
      </c>
      <c r="G62" s="147">
        <v>0</v>
      </c>
      <c r="H62" s="147">
        <v>0</v>
      </c>
      <c r="I62" s="147">
        <v>0</v>
      </c>
    </row>
    <row r="63" spans="1:9" ht="13.15" customHeight="1">
      <c r="A63" s="125" t="s">
        <v>262</v>
      </c>
      <c r="B63" s="125"/>
      <c r="C63" s="132">
        <v>0</v>
      </c>
      <c r="D63" s="144"/>
      <c r="E63" s="132">
        <v>114544</v>
      </c>
      <c r="F63" s="132">
        <v>-146576</v>
      </c>
      <c r="G63" s="132">
        <v>715</v>
      </c>
      <c r="H63" s="132">
        <v>44673</v>
      </c>
      <c r="I63" s="132">
        <v>13356</v>
      </c>
    </row>
    <row r="64" spans="1:9" ht="13.15" customHeight="1">
      <c r="A64" s="125" t="s">
        <v>263</v>
      </c>
      <c r="B64" s="125"/>
      <c r="C64" s="135">
        <v>0</v>
      </c>
      <c r="D64" s="148"/>
      <c r="E64" s="135">
        <v>161377</v>
      </c>
      <c r="F64" s="135">
        <v>-205445</v>
      </c>
      <c r="G64" s="135">
        <v>754</v>
      </c>
      <c r="H64" s="135">
        <v>63176</v>
      </c>
      <c r="I64" s="135">
        <v>19862</v>
      </c>
    </row>
    <row r="65" spans="1:9" s="187" customFormat="1" ht="25.9" customHeight="1">
      <c r="A65" s="188" t="s">
        <v>264</v>
      </c>
      <c r="B65" s="184"/>
      <c r="C65" s="191">
        <v>105238</v>
      </c>
      <c r="D65" s="184"/>
      <c r="E65" s="191">
        <v>159751</v>
      </c>
      <c r="F65" s="191">
        <v>-236717</v>
      </c>
      <c r="G65" s="191">
        <v>871</v>
      </c>
      <c r="H65" s="191">
        <v>61214</v>
      </c>
      <c r="I65" s="191">
        <v>90357</v>
      </c>
    </row>
    <row r="66" spans="1:9" ht="13.15" customHeight="1">
      <c r="A66" s="134" t="s">
        <v>265</v>
      </c>
      <c r="B66" s="125"/>
      <c r="C66" s="135">
        <v>105238</v>
      </c>
      <c r="D66" s="125"/>
      <c r="E66" s="135">
        <v>159751</v>
      </c>
      <c r="F66" s="135">
        <v>-236717</v>
      </c>
      <c r="G66" s="135">
        <v>871</v>
      </c>
      <c r="H66" s="135">
        <v>61214</v>
      </c>
      <c r="I66" s="135">
        <v>90357</v>
      </c>
    </row>
    <row r="67" spans="1:9" s="187" customFormat="1" ht="25.9" customHeight="1">
      <c r="A67" s="184" t="s">
        <v>266</v>
      </c>
      <c r="B67" s="184"/>
      <c r="C67" s="189">
        <v>1338916</v>
      </c>
      <c r="D67" s="190"/>
      <c r="E67" s="189">
        <v>3415506</v>
      </c>
      <c r="F67" s="189">
        <v>-5222590</v>
      </c>
      <c r="G67" s="189">
        <v>16734</v>
      </c>
      <c r="H67" s="189">
        <v>1323843</v>
      </c>
      <c r="I67" s="189">
        <v>872409</v>
      </c>
    </row>
    <row r="68" spans="1:9" ht="13.15" customHeight="1">
      <c r="A68" s="125" t="s">
        <v>267</v>
      </c>
      <c r="B68" s="125"/>
      <c r="C68" s="143">
        <v>3078753</v>
      </c>
      <c r="D68" s="133"/>
      <c r="E68" s="143">
        <v>12776395</v>
      </c>
      <c r="F68" s="143">
        <v>-21595753</v>
      </c>
      <c r="G68" s="143">
        <v>77436</v>
      </c>
      <c r="H68" s="143">
        <v>5008563</v>
      </c>
      <c r="I68" s="143">
        <v>-654606</v>
      </c>
    </row>
    <row r="69" spans="1:9" ht="13.15" customHeight="1">
      <c r="A69" s="125" t="s">
        <v>268</v>
      </c>
      <c r="B69" s="125"/>
      <c r="C69" s="135">
        <v>4417669</v>
      </c>
      <c r="D69" s="140"/>
      <c r="E69" s="135">
        <v>16191901</v>
      </c>
      <c r="F69" s="135">
        <v>-26818343</v>
      </c>
      <c r="G69" s="135">
        <v>94170</v>
      </c>
      <c r="H69" s="135">
        <v>6332406</v>
      </c>
      <c r="I69" s="135">
        <v>217803</v>
      </c>
    </row>
    <row r="70" spans="1:9" ht="13.15" customHeight="1">
      <c r="A70" s="125" t="s">
        <v>269</v>
      </c>
      <c r="B70" s="125"/>
      <c r="C70" s="137">
        <v>0</v>
      </c>
      <c r="D70" s="142"/>
      <c r="E70" s="137">
        <v>135869</v>
      </c>
      <c r="F70" s="137">
        <v>-254312</v>
      </c>
      <c r="G70" s="137">
        <v>614</v>
      </c>
      <c r="H70" s="137">
        <v>54202</v>
      </c>
      <c r="I70" s="137">
        <v>-63627</v>
      </c>
    </row>
    <row r="71" spans="1:9" ht="13.15" customHeight="1">
      <c r="A71" s="125" t="s">
        <v>270</v>
      </c>
      <c r="B71" s="125"/>
      <c r="C71" s="135">
        <v>4417669</v>
      </c>
      <c r="D71" s="140"/>
      <c r="E71" s="135">
        <v>16327770</v>
      </c>
      <c r="F71" s="135">
        <v>-27072655</v>
      </c>
      <c r="G71" s="135">
        <v>94784</v>
      </c>
      <c r="H71" s="135">
        <v>6386608</v>
      </c>
      <c r="I71" s="135">
        <v>154176</v>
      </c>
    </row>
    <row r="72" spans="1:9" ht="13.15" customHeight="1">
      <c r="A72" s="125" t="s">
        <v>271</v>
      </c>
      <c r="B72" s="125"/>
      <c r="C72" s="149">
        <v>618277</v>
      </c>
      <c r="D72" s="150"/>
      <c r="E72" s="149">
        <v>439437</v>
      </c>
      <c r="F72" s="149">
        <v>-480746</v>
      </c>
      <c r="G72" s="149">
        <v>2233</v>
      </c>
      <c r="H72" s="149">
        <v>159677</v>
      </c>
      <c r="I72" s="149">
        <v>738878</v>
      </c>
    </row>
    <row r="73" spans="1:9" ht="13.15" customHeight="1">
      <c r="A73" s="125" t="s">
        <v>272</v>
      </c>
      <c r="B73" s="125"/>
      <c r="C73" s="135">
        <v>5035946</v>
      </c>
      <c r="D73" s="140"/>
      <c r="E73" s="135">
        <v>16767207</v>
      </c>
      <c r="F73" s="135">
        <v>-27553401</v>
      </c>
      <c r="G73" s="135">
        <v>97017</v>
      </c>
      <c r="H73" s="135">
        <v>6546285</v>
      </c>
      <c r="I73" s="135">
        <v>893054</v>
      </c>
    </row>
    <row r="74" spans="1:9" s="187" customFormat="1" ht="25.9" customHeight="1">
      <c r="A74" s="188" t="s">
        <v>184</v>
      </c>
      <c r="C74" s="185">
        <v>1626570</v>
      </c>
      <c r="D74" s="186"/>
      <c r="E74" s="185">
        <v>65063</v>
      </c>
      <c r="F74" s="185">
        <v>0</v>
      </c>
      <c r="G74" s="185">
        <v>0</v>
      </c>
      <c r="H74" s="185">
        <v>0</v>
      </c>
      <c r="I74" s="185">
        <v>1691633</v>
      </c>
    </row>
    <row r="75" spans="1:9" ht="13.15" customHeight="1">
      <c r="A75" s="125" t="s">
        <v>273</v>
      </c>
      <c r="B75" s="125"/>
      <c r="C75" s="135">
        <v>1626570</v>
      </c>
      <c r="D75" s="140"/>
      <c r="E75" s="135">
        <v>65063</v>
      </c>
      <c r="F75" s="135">
        <v>0</v>
      </c>
      <c r="G75" s="135">
        <v>0</v>
      </c>
      <c r="H75" s="135">
        <v>0</v>
      </c>
      <c r="I75" s="135">
        <v>1691633</v>
      </c>
    </row>
    <row r="76" spans="1:9" ht="13.9" customHeight="1">
      <c r="A76" s="151" t="s">
        <v>274</v>
      </c>
      <c r="C76" s="162">
        <v>89285629</v>
      </c>
      <c r="D76" s="163"/>
      <c r="E76" s="162">
        <v>208378244</v>
      </c>
      <c r="F76" s="162">
        <v>-280656775</v>
      </c>
      <c r="G76" s="162">
        <v>2157572</v>
      </c>
      <c r="H76" s="162">
        <v>80707742</v>
      </c>
      <c r="I76" s="162">
        <v>99872412</v>
      </c>
    </row>
    <row r="77" spans="1:9" ht="6.6" customHeight="1">
      <c r="A77" s="151"/>
      <c r="C77" s="194"/>
      <c r="D77" s="195"/>
      <c r="E77" s="194"/>
      <c r="F77" s="194"/>
      <c r="G77" s="194"/>
      <c r="H77" s="194"/>
      <c r="I77" s="194"/>
    </row>
    <row r="78" spans="1:9" ht="13.9" customHeight="1">
      <c r="A78" s="123" t="s">
        <v>275</v>
      </c>
    </row>
    <row r="79" spans="1:9" ht="13.9" customHeight="1">
      <c r="A79" s="152" t="s">
        <v>276</v>
      </c>
    </row>
    <row r="80" spans="1:9" ht="13.9" customHeight="1">
      <c r="A80" s="152" t="s">
        <v>277</v>
      </c>
    </row>
    <row r="81" spans="1:1" ht="13.9" customHeight="1">
      <c r="A81" s="152" t="s">
        <v>278</v>
      </c>
    </row>
    <row r="82" spans="1:1" ht="13.9" customHeight="1">
      <c r="A82" s="152" t="s">
        <v>279</v>
      </c>
    </row>
    <row r="83" spans="1:1" ht="13.9" customHeight="1">
      <c r="A83" s="152" t="s">
        <v>280</v>
      </c>
    </row>
    <row r="84" spans="1:1" ht="13.9" customHeight="1">
      <c r="A84" s="123" t="s">
        <v>281</v>
      </c>
    </row>
    <row r="85" spans="1:1" ht="13.9" customHeight="1">
      <c r="A85" s="152" t="s">
        <v>282</v>
      </c>
    </row>
    <row r="86" spans="1:1" ht="13.9" customHeight="1">
      <c r="A86" s="152" t="s">
        <v>283</v>
      </c>
    </row>
    <row r="87" spans="1:1" ht="16.149999999999999" customHeight="1">
      <c r="A87" s="123" t="s">
        <v>284</v>
      </c>
    </row>
  </sheetData>
  <pageMargins left="0.4" right="0.4" top="0.4" bottom="0.4" header="0.3" footer="0.3"/>
  <pageSetup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1"/>
  <sheetViews>
    <sheetView workbookViewId="0">
      <selection activeCell="M33" sqref="M33"/>
    </sheetView>
  </sheetViews>
  <sheetFormatPr defaultColWidth="8.7109375" defaultRowHeight="12.75"/>
  <cols>
    <col min="1" max="1" width="4.42578125" style="94" customWidth="1"/>
    <col min="2" max="2" width="45.28515625" style="94" customWidth="1"/>
    <col min="3" max="3" width="11.7109375" style="94" bestFit="1" customWidth="1"/>
    <col min="4" max="4" width="5.140625" style="94" customWidth="1"/>
    <col min="5" max="5" width="11.140625" style="94" bestFit="1" customWidth="1"/>
    <col min="6" max="6" width="5.140625" style="94" customWidth="1"/>
    <col min="7" max="7" width="13.5703125" style="94" bestFit="1" customWidth="1"/>
    <col min="8" max="8" width="5.140625" style="94" customWidth="1"/>
    <col min="9" max="9" width="12.42578125" style="94" bestFit="1" customWidth="1"/>
    <col min="10" max="10" width="5.140625" style="94" customWidth="1"/>
    <col min="11" max="11" width="12" style="94" bestFit="1" customWidth="1"/>
    <col min="12" max="12" width="5.140625" style="94" customWidth="1"/>
    <col min="13" max="13" width="14" style="94" bestFit="1" customWidth="1"/>
    <col min="14" max="14" width="6" style="94" customWidth="1"/>
    <col min="15" max="16384" width="8.7109375" style="94"/>
  </cols>
  <sheetData>
    <row r="1" spans="1:14">
      <c r="A1" s="11" t="s">
        <v>12</v>
      </c>
    </row>
    <row r="2" spans="1:14">
      <c r="A2" s="11" t="s">
        <v>109</v>
      </c>
    </row>
    <row r="3" spans="1:14">
      <c r="A3" s="65" t="s">
        <v>119</v>
      </c>
    </row>
    <row r="4" spans="1:14">
      <c r="A4" s="11" t="s">
        <v>339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</row>
    <row r="5" spans="1:14">
      <c r="A5" s="90" t="s">
        <v>120</v>
      </c>
      <c r="B5" s="96"/>
      <c r="C5" s="96"/>
      <c r="E5" s="96"/>
      <c r="G5" s="92" t="s">
        <v>16</v>
      </c>
      <c r="H5" s="96"/>
      <c r="I5" s="90" t="s">
        <v>121</v>
      </c>
      <c r="J5" s="96"/>
      <c r="K5" s="96"/>
      <c r="M5" s="92" t="s">
        <v>122</v>
      </c>
      <c r="N5" s="93"/>
    </row>
    <row r="6" spans="1:14">
      <c r="A6" s="91"/>
      <c r="C6" s="92" t="s">
        <v>17</v>
      </c>
      <c r="E6" s="92" t="s">
        <v>19</v>
      </c>
      <c r="G6" s="92" t="s">
        <v>123</v>
      </c>
      <c r="I6" s="90" t="s">
        <v>17</v>
      </c>
      <c r="K6" s="92" t="s">
        <v>22</v>
      </c>
      <c r="M6" s="92" t="s">
        <v>124</v>
      </c>
      <c r="N6" s="93"/>
    </row>
    <row r="7" spans="1:14">
      <c r="A7" s="91"/>
      <c r="C7" s="92" t="s">
        <v>21</v>
      </c>
      <c r="E7" s="92" t="s">
        <v>21</v>
      </c>
      <c r="G7" s="92" t="s">
        <v>125</v>
      </c>
      <c r="I7" s="90" t="s">
        <v>21</v>
      </c>
      <c r="K7" s="92" t="s">
        <v>26</v>
      </c>
      <c r="M7" s="92" t="s">
        <v>126</v>
      </c>
      <c r="N7" s="93"/>
    </row>
    <row r="8" spans="1:14" ht="7.15" customHeight="1">
      <c r="A8" s="91"/>
      <c r="B8" s="92"/>
      <c r="C8" s="92"/>
      <c r="D8" s="92"/>
      <c r="E8" s="92"/>
      <c r="F8" s="92"/>
      <c r="G8" s="95"/>
      <c r="H8" s="92"/>
      <c r="I8" s="95"/>
      <c r="J8" s="92"/>
      <c r="K8" s="92"/>
      <c r="M8" s="92"/>
      <c r="N8" s="93"/>
    </row>
    <row r="9" spans="1:14" ht="13.15" customHeight="1">
      <c r="A9" s="97" t="s">
        <v>138</v>
      </c>
      <c r="B9" s="97"/>
      <c r="C9" s="98">
        <v>621221</v>
      </c>
      <c r="D9" s="98"/>
      <c r="E9" s="98">
        <v>4835239</v>
      </c>
      <c r="F9" s="98"/>
      <c r="G9" s="99">
        <v>-8968538</v>
      </c>
      <c r="H9" s="99"/>
      <c r="I9" s="99">
        <v>-5097397</v>
      </c>
      <c r="J9" s="99"/>
      <c r="K9" s="98">
        <v>2466412</v>
      </c>
      <c r="L9" s="98"/>
      <c r="M9" s="99">
        <v>-6143063</v>
      </c>
      <c r="N9" s="93"/>
    </row>
    <row r="10" spans="1:14" ht="13.15" customHeight="1">
      <c r="A10" s="97" t="s">
        <v>139</v>
      </c>
      <c r="B10" s="97"/>
      <c r="C10" s="100">
        <v>520405</v>
      </c>
      <c r="D10" s="100"/>
      <c r="E10" s="100">
        <v>4017489</v>
      </c>
      <c r="F10" s="100"/>
      <c r="G10" s="101">
        <v>-7435582</v>
      </c>
      <c r="H10" s="101"/>
      <c r="I10" s="101">
        <v>-4162884</v>
      </c>
      <c r="J10" s="101"/>
      <c r="K10" s="100">
        <v>2044838</v>
      </c>
      <c r="L10" s="100"/>
      <c r="M10" s="101">
        <v>-5015734</v>
      </c>
      <c r="N10" s="93"/>
    </row>
    <row r="11" spans="1:14" ht="13.15" customHeight="1">
      <c r="A11" s="97" t="s">
        <v>140</v>
      </c>
      <c r="B11" s="97"/>
      <c r="C11" s="102">
        <v>2860</v>
      </c>
      <c r="D11" s="102"/>
      <c r="E11" s="102">
        <v>514383</v>
      </c>
      <c r="F11" s="102"/>
      <c r="G11" s="103">
        <v>-953882</v>
      </c>
      <c r="H11" s="103"/>
      <c r="I11" s="103">
        <v>-781538</v>
      </c>
      <c r="J11" s="103"/>
      <c r="K11" s="102">
        <v>262324</v>
      </c>
      <c r="L11" s="102"/>
      <c r="M11" s="103">
        <v>-955853</v>
      </c>
      <c r="N11" s="93"/>
    </row>
    <row r="12" spans="1:14" ht="13.15" customHeight="1">
      <c r="A12" s="104" t="s">
        <v>187</v>
      </c>
      <c r="B12" s="104"/>
      <c r="C12" s="107">
        <v>1144486</v>
      </c>
      <c r="D12" s="104"/>
      <c r="E12" s="107">
        <v>9367111</v>
      </c>
      <c r="F12" s="104"/>
      <c r="G12" s="108">
        <v>-17358002</v>
      </c>
      <c r="H12" s="104"/>
      <c r="I12" s="108">
        <v>-10041819</v>
      </c>
      <c r="J12" s="104"/>
      <c r="K12" s="122">
        <v>4773574</v>
      </c>
      <c r="L12" s="104"/>
      <c r="M12" s="107">
        <v>-12114650</v>
      </c>
      <c r="N12" s="93"/>
    </row>
    <row r="13" spans="1:14" ht="13.15" customHeight="1">
      <c r="A13" s="97" t="s">
        <v>141</v>
      </c>
      <c r="B13" s="97"/>
      <c r="C13" s="105">
        <v>0</v>
      </c>
      <c r="D13" s="105"/>
      <c r="E13" s="105">
        <v>32573</v>
      </c>
      <c r="F13" s="105"/>
      <c r="G13" s="106">
        <v>-62687</v>
      </c>
      <c r="H13" s="106"/>
      <c r="I13" s="106">
        <v>-8202</v>
      </c>
      <c r="J13" s="106"/>
      <c r="K13" s="105">
        <v>17239</v>
      </c>
      <c r="L13" s="105"/>
      <c r="M13" s="106">
        <v>-21077</v>
      </c>
      <c r="N13" s="93"/>
    </row>
    <row r="14" spans="1:14" ht="13.15" customHeight="1">
      <c r="A14" s="104" t="s">
        <v>188</v>
      </c>
      <c r="B14" s="104"/>
      <c r="C14" s="107">
        <v>1144486</v>
      </c>
      <c r="D14" s="107"/>
      <c r="E14" s="107">
        <v>9399684</v>
      </c>
      <c r="F14" s="107"/>
      <c r="G14" s="108">
        <v>-17420689</v>
      </c>
      <c r="H14" s="108"/>
      <c r="I14" s="108">
        <v>-10050021</v>
      </c>
      <c r="J14" s="108"/>
      <c r="K14" s="107">
        <v>4790813</v>
      </c>
      <c r="L14" s="107"/>
      <c r="M14" s="108">
        <v>-12135727</v>
      </c>
      <c r="N14" s="93"/>
    </row>
    <row r="15" spans="1:14" ht="13.15" customHeight="1">
      <c r="A15" s="109" t="s">
        <v>142</v>
      </c>
      <c r="B15" s="109"/>
      <c r="C15" s="111">
        <v>530744</v>
      </c>
      <c r="D15" s="111"/>
      <c r="E15" s="111">
        <v>3405661</v>
      </c>
      <c r="F15" s="111"/>
      <c r="G15" s="112">
        <v>-6293597</v>
      </c>
      <c r="H15" s="112"/>
      <c r="I15" s="112">
        <v>-3881048</v>
      </c>
      <c r="J15" s="112"/>
      <c r="K15" s="111">
        <v>1730784</v>
      </c>
      <c r="L15" s="111"/>
      <c r="M15" s="112">
        <v>-4507456</v>
      </c>
      <c r="N15" s="93"/>
    </row>
    <row r="16" spans="1:14" ht="13.15" customHeight="1">
      <c r="A16" s="97" t="s">
        <v>143</v>
      </c>
      <c r="B16" s="97"/>
      <c r="C16" s="113">
        <v>0</v>
      </c>
      <c r="D16" s="113"/>
      <c r="E16" s="113">
        <v>0</v>
      </c>
      <c r="F16" s="113"/>
      <c r="G16" s="101">
        <v>0</v>
      </c>
      <c r="H16" s="101"/>
      <c r="I16" s="101">
        <v>-15337</v>
      </c>
      <c r="J16" s="101"/>
      <c r="K16" s="113">
        <v>0</v>
      </c>
      <c r="L16" s="113"/>
      <c r="M16" s="101">
        <v>-15337</v>
      </c>
      <c r="N16" s="93"/>
    </row>
    <row r="17" spans="1:14" ht="13.15" customHeight="1">
      <c r="A17" s="97" t="s">
        <v>144</v>
      </c>
      <c r="B17" s="97"/>
      <c r="C17" s="102">
        <v>59193</v>
      </c>
      <c r="D17" s="102"/>
      <c r="E17" s="102">
        <v>314546</v>
      </c>
      <c r="F17" s="102"/>
      <c r="G17" s="103">
        <v>-579147</v>
      </c>
      <c r="H17" s="103"/>
      <c r="I17" s="103">
        <v>-391921</v>
      </c>
      <c r="J17" s="103"/>
      <c r="K17" s="102">
        <v>159269</v>
      </c>
      <c r="L17" s="102"/>
      <c r="M17" s="103">
        <v>-438060</v>
      </c>
      <c r="N17" s="93"/>
    </row>
    <row r="18" spans="1:14" ht="13.15" customHeight="1">
      <c r="A18" s="104" t="s">
        <v>127</v>
      </c>
      <c r="B18" s="104"/>
      <c r="C18" s="107">
        <v>589937</v>
      </c>
      <c r="D18" s="107"/>
      <c r="E18" s="107">
        <v>3720207</v>
      </c>
      <c r="F18" s="107"/>
      <c r="G18" s="108">
        <v>-6872744</v>
      </c>
      <c r="H18" s="108"/>
      <c r="I18" s="108">
        <v>-4288306</v>
      </c>
      <c r="J18" s="108"/>
      <c r="K18" s="107">
        <v>1890053</v>
      </c>
      <c r="L18" s="107"/>
      <c r="M18" s="108">
        <v>-4960853</v>
      </c>
      <c r="N18" s="93"/>
    </row>
    <row r="19" spans="1:14" ht="13.15" customHeight="1">
      <c r="A19" s="109" t="s">
        <v>145</v>
      </c>
      <c r="B19" s="109"/>
      <c r="C19" s="111">
        <v>358440</v>
      </c>
      <c r="D19" s="111"/>
      <c r="E19" s="111">
        <v>2438327</v>
      </c>
      <c r="F19" s="111"/>
      <c r="G19" s="112">
        <v>-4529545</v>
      </c>
      <c r="H19" s="112"/>
      <c r="I19" s="112">
        <v>-2601438</v>
      </c>
      <c r="J19" s="112"/>
      <c r="K19" s="111">
        <v>1245657</v>
      </c>
      <c r="L19" s="111"/>
      <c r="M19" s="112">
        <v>-3088559</v>
      </c>
      <c r="N19" s="93"/>
    </row>
    <row r="20" spans="1:14" ht="13.15" customHeight="1">
      <c r="A20" s="97" t="s">
        <v>146</v>
      </c>
      <c r="B20" s="97"/>
      <c r="C20" s="100">
        <v>243938</v>
      </c>
      <c r="D20" s="100"/>
      <c r="E20" s="100">
        <v>1359063</v>
      </c>
      <c r="F20" s="100"/>
      <c r="G20" s="101">
        <v>-2507145</v>
      </c>
      <c r="H20" s="101"/>
      <c r="I20" s="101">
        <v>-1850054</v>
      </c>
      <c r="J20" s="101"/>
      <c r="K20" s="100">
        <v>689483</v>
      </c>
      <c r="L20" s="100"/>
      <c r="M20" s="101">
        <v>-2064715</v>
      </c>
      <c r="N20" s="93"/>
    </row>
    <row r="21" spans="1:14" ht="13.15" customHeight="1">
      <c r="A21" s="97" t="s">
        <v>147</v>
      </c>
      <c r="B21" s="97"/>
      <c r="C21" s="100">
        <v>823873</v>
      </c>
      <c r="D21" s="100"/>
      <c r="E21" s="100">
        <v>2195918</v>
      </c>
      <c r="F21" s="100"/>
      <c r="G21" s="101">
        <v>-3998235</v>
      </c>
      <c r="H21" s="101"/>
      <c r="I21" s="101">
        <v>-3561730</v>
      </c>
      <c r="J21" s="101"/>
      <c r="K21" s="100">
        <v>1099543</v>
      </c>
      <c r="L21" s="100"/>
      <c r="M21" s="101">
        <v>-3440631</v>
      </c>
      <c r="N21" s="93"/>
    </row>
    <row r="22" spans="1:14" ht="13.15" customHeight="1">
      <c r="A22" s="97" t="s">
        <v>148</v>
      </c>
      <c r="B22" s="97"/>
      <c r="C22" s="100">
        <v>69117</v>
      </c>
      <c r="D22" s="100"/>
      <c r="E22" s="100">
        <v>496752</v>
      </c>
      <c r="F22" s="100"/>
      <c r="G22" s="101">
        <v>-914464</v>
      </c>
      <c r="H22" s="101"/>
      <c r="I22" s="101">
        <v>-596815</v>
      </c>
      <c r="J22" s="101"/>
      <c r="K22" s="100">
        <v>251484</v>
      </c>
      <c r="L22" s="100"/>
      <c r="M22" s="101">
        <v>-693926</v>
      </c>
      <c r="N22" s="93"/>
    </row>
    <row r="23" spans="1:14" ht="13.15" customHeight="1">
      <c r="A23" s="97" t="s">
        <v>149</v>
      </c>
      <c r="B23" s="97"/>
      <c r="C23" s="102">
        <v>136337</v>
      </c>
      <c r="D23" s="102"/>
      <c r="E23" s="102">
        <v>481382</v>
      </c>
      <c r="F23" s="102"/>
      <c r="G23" s="103">
        <v>-882159</v>
      </c>
      <c r="H23" s="103"/>
      <c r="I23" s="103">
        <v>-811278</v>
      </c>
      <c r="J23" s="103"/>
      <c r="K23" s="102">
        <v>242600</v>
      </c>
      <c r="L23" s="102"/>
      <c r="M23" s="103">
        <v>-833118</v>
      </c>
      <c r="N23" s="93"/>
    </row>
    <row r="24" spans="1:14" ht="13.15" customHeight="1">
      <c r="A24" s="104" t="s">
        <v>47</v>
      </c>
      <c r="B24" s="104"/>
      <c r="C24" s="107">
        <v>1631705</v>
      </c>
      <c r="D24" s="107"/>
      <c r="E24" s="107">
        <v>6971442</v>
      </c>
      <c r="F24" s="107"/>
      <c r="G24" s="108">
        <v>-12831548</v>
      </c>
      <c r="H24" s="108"/>
      <c r="I24" s="108">
        <v>-9421315</v>
      </c>
      <c r="J24" s="108"/>
      <c r="K24" s="107">
        <v>3528767</v>
      </c>
      <c r="L24" s="107"/>
      <c r="M24" s="108">
        <v>-10120949</v>
      </c>
      <c r="N24" s="93"/>
    </row>
    <row r="25" spans="1:14">
      <c r="A25" s="97" t="s">
        <v>150</v>
      </c>
      <c r="B25" s="97"/>
      <c r="C25" s="114">
        <v>0</v>
      </c>
      <c r="D25" s="114"/>
      <c r="E25" s="114">
        <v>0</v>
      </c>
      <c r="F25" s="114"/>
      <c r="G25" s="114">
        <v>0</v>
      </c>
      <c r="H25" s="114"/>
      <c r="I25" s="114">
        <v>0</v>
      </c>
      <c r="J25" s="114"/>
      <c r="K25" s="114">
        <v>0</v>
      </c>
      <c r="L25" s="114"/>
      <c r="M25" s="114">
        <v>0</v>
      </c>
      <c r="N25" s="93"/>
    </row>
    <row r="26" spans="1:14" ht="13.15" customHeight="1">
      <c r="A26" s="104" t="s">
        <v>49</v>
      </c>
      <c r="B26" s="104"/>
      <c r="C26" s="107">
        <v>1631705</v>
      </c>
      <c r="D26" s="107"/>
      <c r="E26" s="107">
        <v>6971442</v>
      </c>
      <c r="F26" s="107"/>
      <c r="G26" s="108">
        <v>-12831548</v>
      </c>
      <c r="H26" s="108"/>
      <c r="I26" s="108">
        <v>-9421315</v>
      </c>
      <c r="J26" s="108"/>
      <c r="K26" s="107">
        <v>3528767</v>
      </c>
      <c r="L26" s="107"/>
      <c r="M26" s="108">
        <v>-10120949</v>
      </c>
      <c r="N26" s="93"/>
    </row>
    <row r="27" spans="1:14" ht="13.15" customHeight="1">
      <c r="A27" s="109" t="s">
        <v>151</v>
      </c>
      <c r="B27" s="109"/>
      <c r="C27" s="111">
        <v>125713</v>
      </c>
      <c r="D27" s="111"/>
      <c r="E27" s="111">
        <v>855516</v>
      </c>
      <c r="F27" s="111"/>
      <c r="G27" s="112">
        <v>-1580204</v>
      </c>
      <c r="H27" s="112"/>
      <c r="I27" s="112">
        <v>-1210578</v>
      </c>
      <c r="J27" s="112"/>
      <c r="K27" s="111">
        <v>434567</v>
      </c>
      <c r="L27" s="111"/>
      <c r="M27" s="112">
        <v>-1374986</v>
      </c>
      <c r="N27" s="93"/>
    </row>
    <row r="28" spans="1:14" ht="13.15" customHeight="1">
      <c r="A28" s="97" t="s">
        <v>152</v>
      </c>
      <c r="B28" s="97"/>
      <c r="C28" s="100">
        <v>40994</v>
      </c>
      <c r="D28" s="100"/>
      <c r="E28" s="100">
        <v>528803</v>
      </c>
      <c r="F28" s="100"/>
      <c r="G28" s="101">
        <v>-979700</v>
      </c>
      <c r="H28" s="101"/>
      <c r="I28" s="101">
        <v>-611828</v>
      </c>
      <c r="J28" s="101"/>
      <c r="K28" s="100">
        <v>269424</v>
      </c>
      <c r="L28" s="100"/>
      <c r="M28" s="101">
        <v>-752307</v>
      </c>
      <c r="N28" s="93"/>
    </row>
    <row r="29" spans="1:14" ht="13.15" customHeight="1">
      <c r="A29" s="97" t="s">
        <v>153</v>
      </c>
      <c r="B29" s="97"/>
      <c r="C29" s="113">
        <v>156</v>
      </c>
      <c r="D29" s="100"/>
      <c r="E29" s="100">
        <v>52161</v>
      </c>
      <c r="F29" s="100"/>
      <c r="G29" s="101">
        <v>-97103</v>
      </c>
      <c r="H29" s="101"/>
      <c r="I29" s="101">
        <v>-198150</v>
      </c>
      <c r="J29" s="101"/>
      <c r="K29" s="100">
        <v>26704</v>
      </c>
      <c r="L29" s="100"/>
      <c r="M29" s="101">
        <v>-216232</v>
      </c>
      <c r="N29" s="93"/>
    </row>
    <row r="30" spans="1:14" ht="13.15" customHeight="1">
      <c r="A30" s="97" t="s">
        <v>154</v>
      </c>
      <c r="B30" s="97"/>
      <c r="C30" s="100">
        <v>26808</v>
      </c>
      <c r="D30" s="100"/>
      <c r="E30" s="100">
        <v>44152</v>
      </c>
      <c r="F30" s="100"/>
      <c r="G30" s="101">
        <v>-77945</v>
      </c>
      <c r="H30" s="101"/>
      <c r="I30" s="101">
        <v>-42530</v>
      </c>
      <c r="J30" s="101"/>
      <c r="K30" s="100">
        <v>21435</v>
      </c>
      <c r="L30" s="100"/>
      <c r="M30" s="101">
        <v>-28080</v>
      </c>
      <c r="N30" s="93"/>
    </row>
    <row r="31" spans="1:14" ht="13.15" customHeight="1">
      <c r="A31" s="97" t="s">
        <v>155</v>
      </c>
      <c r="B31" s="97"/>
      <c r="C31" s="100">
        <v>152983</v>
      </c>
      <c r="D31" s="100"/>
      <c r="E31" s="100">
        <v>214354</v>
      </c>
      <c r="F31" s="100"/>
      <c r="G31" s="101">
        <v>-376124</v>
      </c>
      <c r="H31" s="101"/>
      <c r="I31" s="101">
        <v>-160767</v>
      </c>
      <c r="J31" s="101"/>
      <c r="K31" s="100">
        <v>103437</v>
      </c>
      <c r="L31" s="100"/>
      <c r="M31" s="101">
        <v>-66117</v>
      </c>
      <c r="N31" s="93"/>
    </row>
    <row r="32" spans="1:14" ht="13.15" customHeight="1">
      <c r="A32" s="97" t="s">
        <v>156</v>
      </c>
      <c r="B32" s="97"/>
      <c r="C32" s="115">
        <v>0</v>
      </c>
      <c r="D32" s="102"/>
      <c r="E32" s="102">
        <v>433812</v>
      </c>
      <c r="F32" s="102"/>
      <c r="G32" s="103">
        <v>-814026</v>
      </c>
      <c r="H32" s="103"/>
      <c r="I32" s="103">
        <v>-200743</v>
      </c>
      <c r="J32" s="103"/>
      <c r="K32" s="102">
        <v>223863</v>
      </c>
      <c r="L32" s="102"/>
      <c r="M32" s="103">
        <v>-357094</v>
      </c>
      <c r="N32" s="93"/>
    </row>
    <row r="33" spans="1:14">
      <c r="A33" s="104" t="s">
        <v>128</v>
      </c>
      <c r="B33" s="104"/>
      <c r="C33" s="107">
        <v>346654</v>
      </c>
      <c r="D33" s="107"/>
      <c r="E33" s="107">
        <v>2128798</v>
      </c>
      <c r="F33" s="107"/>
      <c r="G33" s="108">
        <v>-3925102</v>
      </c>
      <c r="H33" s="108"/>
      <c r="I33" s="108">
        <v>-2424596</v>
      </c>
      <c r="J33" s="108"/>
      <c r="K33" s="107">
        <v>1079430</v>
      </c>
      <c r="L33" s="107"/>
      <c r="M33" s="108">
        <v>-2794816</v>
      </c>
      <c r="N33" s="93"/>
    </row>
    <row r="34" spans="1:14" ht="13.15" customHeight="1">
      <c r="A34" s="109" t="s">
        <v>157</v>
      </c>
      <c r="B34" s="109"/>
      <c r="C34" s="111">
        <v>847165</v>
      </c>
      <c r="D34" s="111"/>
      <c r="E34" s="111">
        <v>6226512</v>
      </c>
      <c r="F34" s="111"/>
      <c r="G34" s="112">
        <v>-11531268</v>
      </c>
      <c r="H34" s="112"/>
      <c r="I34" s="112">
        <v>-5890962</v>
      </c>
      <c r="J34" s="112"/>
      <c r="K34" s="111">
        <v>3171181</v>
      </c>
      <c r="L34" s="111"/>
      <c r="M34" s="112">
        <v>-7177372</v>
      </c>
      <c r="N34" s="93"/>
    </row>
    <row r="35" spans="1:14" ht="13.15" customHeight="1">
      <c r="A35" s="97" t="s">
        <v>158</v>
      </c>
      <c r="B35" s="97"/>
      <c r="C35" s="102">
        <v>6655</v>
      </c>
      <c r="D35" s="102"/>
      <c r="E35" s="102">
        <v>794323</v>
      </c>
      <c r="F35" s="102"/>
      <c r="G35" s="103">
        <v>-1476533</v>
      </c>
      <c r="H35" s="103"/>
      <c r="I35" s="103">
        <v>-1031548</v>
      </c>
      <c r="J35" s="103"/>
      <c r="K35" s="102">
        <v>406057</v>
      </c>
      <c r="L35" s="102"/>
      <c r="M35" s="103">
        <v>-1301046</v>
      </c>
      <c r="N35" s="93"/>
    </row>
    <row r="36" spans="1:14">
      <c r="A36" s="104" t="s">
        <v>129</v>
      </c>
      <c r="B36" s="104"/>
      <c r="C36" s="107">
        <v>853820</v>
      </c>
      <c r="D36" s="107"/>
      <c r="E36" s="107">
        <v>7020835</v>
      </c>
      <c r="F36" s="107"/>
      <c r="G36" s="108">
        <v>-13007801</v>
      </c>
      <c r="H36" s="108"/>
      <c r="I36" s="108">
        <v>-6922510</v>
      </c>
      <c r="J36" s="108"/>
      <c r="K36" s="107">
        <v>3577238</v>
      </c>
      <c r="L36" s="107"/>
      <c r="M36" s="108">
        <v>-8478418</v>
      </c>
      <c r="N36" s="93"/>
    </row>
    <row r="37" spans="1:14" ht="13.15" customHeight="1">
      <c r="A37" s="109" t="s">
        <v>159</v>
      </c>
      <c r="B37" s="109"/>
      <c r="C37" s="111">
        <v>373477</v>
      </c>
      <c r="D37" s="111"/>
      <c r="E37" s="111">
        <v>2059184</v>
      </c>
      <c r="F37" s="111"/>
      <c r="G37" s="112">
        <v>-3799204</v>
      </c>
      <c r="H37" s="112"/>
      <c r="I37" s="112">
        <v>-2477659</v>
      </c>
      <c r="J37" s="112"/>
      <c r="K37" s="111">
        <v>1044808</v>
      </c>
      <c r="L37" s="111"/>
      <c r="M37" s="112">
        <v>-2799394</v>
      </c>
      <c r="N37" s="93"/>
    </row>
    <row r="38" spans="1:14" ht="13.15" customHeight="1">
      <c r="A38" s="97" t="s">
        <v>160</v>
      </c>
      <c r="B38" s="97"/>
      <c r="C38" s="100">
        <v>248839</v>
      </c>
      <c r="D38" s="100"/>
      <c r="E38" s="100">
        <v>962199</v>
      </c>
      <c r="F38" s="100"/>
      <c r="G38" s="101">
        <v>-1764873</v>
      </c>
      <c r="H38" s="101"/>
      <c r="I38" s="101">
        <v>-1498642</v>
      </c>
      <c r="J38" s="101"/>
      <c r="K38" s="100">
        <v>485353</v>
      </c>
      <c r="L38" s="100"/>
      <c r="M38" s="101">
        <v>-1567124</v>
      </c>
      <c r="N38" s="93"/>
    </row>
    <row r="39" spans="1:14" ht="13.15" customHeight="1">
      <c r="A39" s="97" t="s">
        <v>161</v>
      </c>
      <c r="B39" s="97"/>
      <c r="C39" s="102">
        <v>52874</v>
      </c>
      <c r="D39" s="102"/>
      <c r="E39" s="102">
        <v>232357</v>
      </c>
      <c r="F39" s="102"/>
      <c r="G39" s="103">
        <v>-428056</v>
      </c>
      <c r="H39" s="103"/>
      <c r="I39" s="103">
        <v>-313349</v>
      </c>
      <c r="J39" s="103"/>
      <c r="K39" s="102">
        <v>117718</v>
      </c>
      <c r="L39" s="102"/>
      <c r="M39" s="103">
        <v>-338456</v>
      </c>
      <c r="N39" s="93"/>
    </row>
    <row r="40" spans="1:14" ht="13.15" customHeight="1">
      <c r="A40" s="104" t="s">
        <v>130</v>
      </c>
      <c r="B40" s="104"/>
      <c r="C40" s="107">
        <v>675190</v>
      </c>
      <c r="D40" s="107"/>
      <c r="E40" s="107">
        <v>3253740</v>
      </c>
      <c r="F40" s="107"/>
      <c r="G40" s="108">
        <v>-5992133</v>
      </c>
      <c r="H40" s="108"/>
      <c r="I40" s="108">
        <v>-4289650</v>
      </c>
      <c r="J40" s="108"/>
      <c r="K40" s="107">
        <v>1647879</v>
      </c>
      <c r="L40" s="107"/>
      <c r="M40" s="108">
        <v>-4704974</v>
      </c>
      <c r="N40" s="93"/>
    </row>
    <row r="41" spans="1:14" ht="13.15" customHeight="1">
      <c r="A41" s="109" t="s">
        <v>162</v>
      </c>
      <c r="B41" s="109"/>
      <c r="C41" s="111">
        <v>290445</v>
      </c>
      <c r="D41" s="111"/>
      <c r="E41" s="111">
        <v>1398265</v>
      </c>
      <c r="F41" s="111"/>
      <c r="G41" s="112">
        <v>-2570217</v>
      </c>
      <c r="H41" s="112"/>
      <c r="I41" s="112">
        <v>-1794965</v>
      </c>
      <c r="J41" s="112"/>
      <c r="K41" s="111">
        <v>706828</v>
      </c>
      <c r="L41" s="111"/>
      <c r="M41" s="112">
        <v>-1969644</v>
      </c>
      <c r="N41" s="93"/>
    </row>
    <row r="42" spans="1:14" ht="13.15" customHeight="1">
      <c r="A42" s="97" t="s">
        <v>163</v>
      </c>
      <c r="B42" s="97"/>
      <c r="C42" s="100">
        <v>372035</v>
      </c>
      <c r="D42" s="100"/>
      <c r="E42" s="100">
        <v>1343514</v>
      </c>
      <c r="F42" s="100"/>
      <c r="G42" s="101">
        <v>-2461818</v>
      </c>
      <c r="H42" s="101"/>
      <c r="I42" s="101">
        <v>-2137691</v>
      </c>
      <c r="J42" s="101"/>
      <c r="K42" s="100">
        <v>677018</v>
      </c>
      <c r="L42" s="100"/>
      <c r="M42" s="101">
        <v>-2206942</v>
      </c>
      <c r="N42" s="93"/>
    </row>
    <row r="43" spans="1:14" ht="13.15" customHeight="1">
      <c r="A43" s="97" t="s">
        <v>164</v>
      </c>
      <c r="B43" s="97"/>
      <c r="C43" s="100">
        <v>133370</v>
      </c>
      <c r="D43" s="100"/>
      <c r="E43" s="100">
        <v>655687</v>
      </c>
      <c r="F43" s="100"/>
      <c r="G43" s="101">
        <v>-1205967</v>
      </c>
      <c r="H43" s="101"/>
      <c r="I43" s="101">
        <v>-942674</v>
      </c>
      <c r="J43" s="101"/>
      <c r="K43" s="100">
        <v>331649</v>
      </c>
      <c r="L43" s="100"/>
      <c r="M43" s="101">
        <v>-1027935</v>
      </c>
      <c r="N43" s="93"/>
    </row>
    <row r="44" spans="1:14" ht="13.15" customHeight="1">
      <c r="A44" s="97" t="s">
        <v>165</v>
      </c>
      <c r="B44" s="97"/>
      <c r="C44" s="113">
        <v>0</v>
      </c>
      <c r="D44" s="113"/>
      <c r="E44" s="113">
        <v>0</v>
      </c>
      <c r="F44" s="113"/>
      <c r="G44" s="113">
        <v>0</v>
      </c>
      <c r="H44" s="113"/>
      <c r="I44" s="113">
        <v>0</v>
      </c>
      <c r="J44" s="113"/>
      <c r="K44" s="113">
        <v>0</v>
      </c>
      <c r="L44" s="113"/>
      <c r="M44" s="113">
        <v>0</v>
      </c>
      <c r="N44" s="93"/>
    </row>
    <row r="45" spans="1:14" ht="13.15" customHeight="1">
      <c r="A45" s="97" t="s">
        <v>166</v>
      </c>
      <c r="B45" s="97"/>
      <c r="C45" s="102">
        <v>39797</v>
      </c>
      <c r="D45" s="102"/>
      <c r="E45" s="102">
        <v>215823</v>
      </c>
      <c r="F45" s="102"/>
      <c r="G45" s="103">
        <v>-397984</v>
      </c>
      <c r="H45" s="103"/>
      <c r="I45" s="103">
        <v>-280205</v>
      </c>
      <c r="J45" s="103"/>
      <c r="K45" s="102">
        <v>109448</v>
      </c>
      <c r="L45" s="102"/>
      <c r="M45" s="103">
        <v>-313121</v>
      </c>
      <c r="N45" s="93"/>
    </row>
    <row r="46" spans="1:14" ht="13.15" customHeight="1">
      <c r="A46" s="104" t="s">
        <v>131</v>
      </c>
      <c r="B46" s="104"/>
      <c r="C46" s="107">
        <v>835647</v>
      </c>
      <c r="D46" s="107"/>
      <c r="E46" s="107">
        <v>3613289</v>
      </c>
      <c r="F46" s="107"/>
      <c r="G46" s="108">
        <v>-6635986</v>
      </c>
      <c r="H46" s="108"/>
      <c r="I46" s="108">
        <v>-5155535</v>
      </c>
      <c r="J46" s="108"/>
      <c r="K46" s="107">
        <v>1824943</v>
      </c>
      <c r="L46" s="107"/>
      <c r="M46" s="108">
        <v>-5517642</v>
      </c>
      <c r="N46" s="93"/>
    </row>
    <row r="47" spans="1:14" ht="13.15" customHeight="1">
      <c r="A47" s="109" t="s">
        <v>167</v>
      </c>
      <c r="B47" s="109"/>
      <c r="C47" s="111">
        <v>160115</v>
      </c>
      <c r="D47" s="111"/>
      <c r="E47" s="111">
        <v>949330</v>
      </c>
      <c r="F47" s="111"/>
      <c r="G47" s="112">
        <v>-1751016</v>
      </c>
      <c r="H47" s="112"/>
      <c r="I47" s="112">
        <v>-1276048</v>
      </c>
      <c r="J47" s="112"/>
      <c r="K47" s="111">
        <v>481542</v>
      </c>
      <c r="L47" s="111"/>
      <c r="M47" s="112">
        <v>-1436077</v>
      </c>
      <c r="N47" s="93"/>
    </row>
    <row r="48" spans="1:14" ht="13.15" customHeight="1">
      <c r="A48" s="97" t="s">
        <v>168</v>
      </c>
      <c r="B48" s="97"/>
      <c r="C48" s="113">
        <v>0</v>
      </c>
      <c r="D48" s="100"/>
      <c r="E48" s="100">
        <v>274674</v>
      </c>
      <c r="F48" s="100"/>
      <c r="G48" s="101">
        <v>-514232</v>
      </c>
      <c r="H48" s="101"/>
      <c r="I48" s="101">
        <v>-67677</v>
      </c>
      <c r="J48" s="101"/>
      <c r="K48" s="100">
        <v>141417</v>
      </c>
      <c r="L48" s="100"/>
      <c r="M48" s="101">
        <v>-165818</v>
      </c>
      <c r="N48" s="93"/>
    </row>
    <row r="49" spans="1:14" ht="13.15" customHeight="1">
      <c r="A49" s="97" t="s">
        <v>169</v>
      </c>
      <c r="B49" s="97"/>
      <c r="C49" s="102">
        <v>31293</v>
      </c>
      <c r="D49" s="102"/>
      <c r="E49" s="102">
        <v>131823</v>
      </c>
      <c r="F49" s="102"/>
      <c r="G49" s="103">
        <v>-242096</v>
      </c>
      <c r="H49" s="103"/>
      <c r="I49" s="103">
        <v>-233844</v>
      </c>
      <c r="J49" s="103"/>
      <c r="K49" s="102">
        <v>66578</v>
      </c>
      <c r="L49" s="102"/>
      <c r="M49" s="103">
        <v>-246246</v>
      </c>
      <c r="N49" s="93"/>
    </row>
    <row r="50" spans="1:14" ht="13.15" customHeight="1">
      <c r="A50" s="104" t="s">
        <v>132</v>
      </c>
      <c r="B50" s="104"/>
      <c r="C50" s="107">
        <v>191408</v>
      </c>
      <c r="D50" s="107"/>
      <c r="E50" s="107">
        <v>1355827</v>
      </c>
      <c r="F50" s="107"/>
      <c r="G50" s="108">
        <v>-2507344</v>
      </c>
      <c r="H50" s="108"/>
      <c r="I50" s="108">
        <v>-1577569</v>
      </c>
      <c r="J50" s="108"/>
      <c r="K50" s="107">
        <v>689537</v>
      </c>
      <c r="L50" s="107"/>
      <c r="M50" s="108">
        <v>-1848141</v>
      </c>
      <c r="N50" s="93"/>
    </row>
    <row r="51" spans="1:14" ht="13.15" customHeight="1">
      <c r="A51" s="109" t="s">
        <v>170</v>
      </c>
      <c r="B51" s="109"/>
      <c r="C51" s="111">
        <v>31619</v>
      </c>
      <c r="D51" s="111"/>
      <c r="E51" s="111">
        <v>186740</v>
      </c>
      <c r="F51" s="111"/>
      <c r="G51" s="112">
        <v>-345760</v>
      </c>
      <c r="H51" s="112"/>
      <c r="I51" s="112">
        <v>-177403</v>
      </c>
      <c r="J51" s="112"/>
      <c r="K51" s="111">
        <v>95086</v>
      </c>
      <c r="L51" s="111"/>
      <c r="M51" s="112">
        <v>-209718</v>
      </c>
      <c r="N51" s="93"/>
    </row>
    <row r="52" spans="1:14" ht="13.15" customHeight="1">
      <c r="A52" s="97" t="s">
        <v>171</v>
      </c>
      <c r="B52" s="97"/>
      <c r="C52" s="115">
        <v>0</v>
      </c>
      <c r="D52" s="102"/>
      <c r="E52" s="102">
        <v>23211</v>
      </c>
      <c r="F52" s="102"/>
      <c r="G52" s="103">
        <v>-43682</v>
      </c>
      <c r="H52" s="103"/>
      <c r="I52" s="103">
        <v>-40419</v>
      </c>
      <c r="J52" s="103"/>
      <c r="K52" s="102">
        <v>12013</v>
      </c>
      <c r="L52" s="102"/>
      <c r="M52" s="103">
        <v>-48877</v>
      </c>
      <c r="N52" s="93"/>
    </row>
    <row r="53" spans="1:14" ht="13.15" customHeight="1">
      <c r="A53" s="104" t="s">
        <v>133</v>
      </c>
      <c r="B53" s="104"/>
      <c r="C53" s="107">
        <v>31619</v>
      </c>
      <c r="D53" s="107"/>
      <c r="E53" s="107">
        <v>209951</v>
      </c>
      <c r="F53" s="107"/>
      <c r="G53" s="108">
        <v>-389442</v>
      </c>
      <c r="H53" s="108"/>
      <c r="I53" s="108">
        <v>-217822</v>
      </c>
      <c r="J53" s="108"/>
      <c r="K53" s="107">
        <v>107099</v>
      </c>
      <c r="L53" s="107"/>
      <c r="M53" s="108">
        <v>-258595</v>
      </c>
      <c r="N53" s="93"/>
    </row>
    <row r="54" spans="1:14" ht="13.15" customHeight="1">
      <c r="A54" s="109" t="s">
        <v>172</v>
      </c>
      <c r="B54" s="109"/>
      <c r="C54" s="111">
        <v>33946</v>
      </c>
      <c r="D54" s="111"/>
      <c r="E54" s="111">
        <v>250228</v>
      </c>
      <c r="F54" s="111"/>
      <c r="G54" s="112">
        <v>-464408</v>
      </c>
      <c r="H54" s="112"/>
      <c r="I54" s="112">
        <v>-259071</v>
      </c>
      <c r="J54" s="112"/>
      <c r="K54" s="111">
        <v>127716</v>
      </c>
      <c r="L54" s="111"/>
      <c r="M54" s="112">
        <v>-311589</v>
      </c>
      <c r="N54" s="93"/>
    </row>
    <row r="55" spans="1:14" ht="13.15" customHeight="1">
      <c r="A55" s="97" t="s">
        <v>173</v>
      </c>
      <c r="B55" s="97"/>
      <c r="C55" s="115">
        <v>0</v>
      </c>
      <c r="D55" s="102"/>
      <c r="E55" s="102">
        <v>13614</v>
      </c>
      <c r="F55" s="102"/>
      <c r="G55" s="103">
        <v>-26037</v>
      </c>
      <c r="H55" s="103"/>
      <c r="I55" s="103">
        <v>-2613</v>
      </c>
      <c r="J55" s="103"/>
      <c r="K55" s="102">
        <v>7160</v>
      </c>
      <c r="L55" s="102"/>
      <c r="M55" s="103">
        <v>-7876</v>
      </c>
      <c r="N55" s="93"/>
    </row>
    <row r="56" spans="1:14">
      <c r="A56" s="104" t="s">
        <v>134</v>
      </c>
      <c r="B56" s="104"/>
      <c r="C56" s="107">
        <v>33946</v>
      </c>
      <c r="D56" s="107"/>
      <c r="E56" s="107">
        <v>263842</v>
      </c>
      <c r="F56" s="107"/>
      <c r="G56" s="108">
        <v>-490445</v>
      </c>
      <c r="H56" s="108"/>
      <c r="I56" s="108">
        <v>-261684</v>
      </c>
      <c r="J56" s="108"/>
      <c r="K56" s="107">
        <v>134876</v>
      </c>
      <c r="L56" s="107"/>
      <c r="M56" s="108">
        <v>-319465</v>
      </c>
      <c r="N56" s="93"/>
    </row>
    <row r="57" spans="1:14" ht="13.15" customHeight="1">
      <c r="A57" s="109" t="s">
        <v>174</v>
      </c>
      <c r="B57" s="109"/>
      <c r="C57" s="111">
        <v>3167388</v>
      </c>
      <c r="D57" s="111"/>
      <c r="E57" s="111">
        <v>13080168</v>
      </c>
      <c r="F57" s="111"/>
      <c r="G57" s="112">
        <v>-23951578</v>
      </c>
      <c r="H57" s="112"/>
      <c r="I57" s="112">
        <v>-17282221</v>
      </c>
      <c r="J57" s="112"/>
      <c r="K57" s="111">
        <v>6586853</v>
      </c>
      <c r="L57" s="111"/>
      <c r="M57" s="112">
        <v>-18399390</v>
      </c>
      <c r="N57" s="93"/>
    </row>
    <row r="58" spans="1:14">
      <c r="A58" s="97" t="s">
        <v>175</v>
      </c>
      <c r="B58" s="97"/>
      <c r="C58" s="98">
        <v>75684</v>
      </c>
      <c r="D58" s="98"/>
      <c r="E58" s="98">
        <v>82616</v>
      </c>
      <c r="F58" s="98"/>
      <c r="G58" s="99">
        <v>-144929</v>
      </c>
      <c r="H58" s="99"/>
      <c r="I58" s="99">
        <v>-276067</v>
      </c>
      <c r="J58" s="99"/>
      <c r="K58" s="98">
        <v>39856</v>
      </c>
      <c r="L58" s="98"/>
      <c r="M58" s="99">
        <v>-222840</v>
      </c>
      <c r="N58" s="93"/>
    </row>
    <row r="59" spans="1:14" ht="13.15" customHeight="1">
      <c r="A59" s="97" t="s">
        <v>176</v>
      </c>
      <c r="B59" s="97"/>
      <c r="C59" s="115">
        <v>0</v>
      </c>
      <c r="D59" s="102"/>
      <c r="E59" s="102">
        <v>246289</v>
      </c>
      <c r="F59" s="102"/>
      <c r="G59" s="103">
        <v>-455740</v>
      </c>
      <c r="H59" s="103"/>
      <c r="I59" s="103">
        <v>-1245634</v>
      </c>
      <c r="J59" s="103"/>
      <c r="K59" s="102">
        <v>125332</v>
      </c>
      <c r="L59" s="102"/>
      <c r="M59" s="103">
        <v>-1329753</v>
      </c>
      <c r="N59" s="93"/>
    </row>
    <row r="60" spans="1:14" ht="13.15" customHeight="1">
      <c r="A60" s="104" t="s">
        <v>135</v>
      </c>
      <c r="B60" s="104"/>
      <c r="C60" s="107">
        <v>3243072</v>
      </c>
      <c r="D60" s="107"/>
      <c r="E60" s="107">
        <v>13409073</v>
      </c>
      <c r="F60" s="107"/>
      <c r="G60" s="108">
        <v>-24552247</v>
      </c>
      <c r="H60" s="108"/>
      <c r="I60" s="108">
        <v>-18803922</v>
      </c>
      <c r="J60" s="108"/>
      <c r="K60" s="107">
        <v>6752041</v>
      </c>
      <c r="L60" s="107"/>
      <c r="M60" s="108">
        <v>-19951983</v>
      </c>
      <c r="N60" s="93"/>
    </row>
    <row r="61" spans="1:14" ht="13.15" customHeight="1">
      <c r="A61" s="109" t="s">
        <v>177</v>
      </c>
      <c r="B61" s="109"/>
      <c r="C61" s="116">
        <v>0</v>
      </c>
      <c r="D61" s="111"/>
      <c r="E61" s="111">
        <v>6043</v>
      </c>
      <c r="F61" s="111"/>
      <c r="G61" s="112">
        <v>-11555</v>
      </c>
      <c r="H61" s="112"/>
      <c r="I61" s="112">
        <v>-1133</v>
      </c>
      <c r="J61" s="112"/>
      <c r="K61" s="111">
        <v>3178</v>
      </c>
      <c r="L61" s="111"/>
      <c r="M61" s="112">
        <v>-3467</v>
      </c>
      <c r="N61" s="93"/>
    </row>
    <row r="62" spans="1:14" ht="13.15" customHeight="1">
      <c r="A62" s="97" t="s">
        <v>178</v>
      </c>
      <c r="B62" s="97"/>
      <c r="C62" s="113">
        <v>0</v>
      </c>
      <c r="D62" s="100"/>
      <c r="E62" s="100">
        <v>13047</v>
      </c>
      <c r="F62" s="100"/>
      <c r="G62" s="101">
        <v>-24029</v>
      </c>
      <c r="H62" s="101"/>
      <c r="I62" s="101">
        <v>-15366</v>
      </c>
      <c r="J62" s="101"/>
      <c r="K62" s="100">
        <v>6608</v>
      </c>
      <c r="L62" s="100"/>
      <c r="M62" s="101">
        <v>-19740</v>
      </c>
      <c r="N62" s="93"/>
    </row>
    <row r="63" spans="1:14" ht="13.15" customHeight="1">
      <c r="A63" s="97" t="s">
        <v>179</v>
      </c>
      <c r="B63" s="97"/>
      <c r="C63" s="115">
        <v>0</v>
      </c>
      <c r="D63" s="115"/>
      <c r="E63" s="115">
        <v>0</v>
      </c>
      <c r="F63" s="115"/>
      <c r="G63" s="115">
        <v>0</v>
      </c>
      <c r="H63" s="115"/>
      <c r="I63" s="115">
        <v>0</v>
      </c>
      <c r="J63" s="115"/>
      <c r="K63" s="115">
        <v>0</v>
      </c>
      <c r="L63" s="115"/>
      <c r="M63" s="117">
        <v>0</v>
      </c>
      <c r="N63" s="93"/>
    </row>
    <row r="64" spans="1:14">
      <c r="A64" s="104" t="s">
        <v>82</v>
      </c>
      <c r="B64" s="104"/>
      <c r="C64" s="118">
        <v>0</v>
      </c>
      <c r="D64" s="107"/>
      <c r="E64" s="107">
        <v>19090</v>
      </c>
      <c r="F64" s="107"/>
      <c r="G64" s="108">
        <v>-35584</v>
      </c>
      <c r="H64" s="108"/>
      <c r="I64" s="108">
        <v>-16499</v>
      </c>
      <c r="J64" s="108"/>
      <c r="K64" s="107">
        <v>9786</v>
      </c>
      <c r="L64" s="107"/>
      <c r="M64" s="108">
        <v>-23207</v>
      </c>
      <c r="N64" s="93"/>
    </row>
    <row r="65" spans="1:14" ht="13.15" customHeight="1">
      <c r="A65" s="109" t="s">
        <v>189</v>
      </c>
      <c r="B65" s="109"/>
      <c r="C65" s="119">
        <v>7527</v>
      </c>
      <c r="D65" s="119"/>
      <c r="E65" s="119">
        <v>50572</v>
      </c>
      <c r="F65" s="119"/>
      <c r="G65" s="120">
        <v>-93273</v>
      </c>
      <c r="H65" s="120"/>
      <c r="I65" s="120">
        <v>-67747</v>
      </c>
      <c r="J65" s="120"/>
      <c r="K65" s="119">
        <v>25651</v>
      </c>
      <c r="L65" s="119"/>
      <c r="M65" s="120">
        <v>-77270</v>
      </c>
      <c r="N65" s="93"/>
    </row>
    <row r="66" spans="1:14" ht="13.15" customHeight="1">
      <c r="A66" s="104" t="s">
        <v>190</v>
      </c>
      <c r="B66" s="104"/>
      <c r="C66" s="107">
        <v>7527</v>
      </c>
      <c r="D66" s="107"/>
      <c r="E66" s="107">
        <v>50572</v>
      </c>
      <c r="F66" s="107"/>
      <c r="G66" s="108">
        <v>-93273</v>
      </c>
      <c r="H66" s="108"/>
      <c r="I66" s="108">
        <v>-67747</v>
      </c>
      <c r="J66" s="108"/>
      <c r="K66" s="107">
        <v>25651</v>
      </c>
      <c r="L66" s="107"/>
      <c r="M66" s="108">
        <v>-77270</v>
      </c>
      <c r="N66" s="93"/>
    </row>
    <row r="67" spans="1:14" ht="13.15" customHeight="1">
      <c r="A67" s="109" t="s">
        <v>180</v>
      </c>
      <c r="B67" s="109"/>
      <c r="C67" s="110">
        <v>182829</v>
      </c>
      <c r="D67" s="111"/>
      <c r="E67" s="111">
        <v>940772</v>
      </c>
      <c r="F67" s="111"/>
      <c r="G67" s="112">
        <v>-1733543</v>
      </c>
      <c r="H67" s="112"/>
      <c r="I67" s="112">
        <v>-1116823</v>
      </c>
      <c r="J67" s="112"/>
      <c r="K67" s="111">
        <v>476737</v>
      </c>
      <c r="L67" s="111"/>
      <c r="M67" s="112">
        <v>-1250028</v>
      </c>
      <c r="N67" s="93"/>
    </row>
    <row r="68" spans="1:14" ht="13.15" customHeight="1">
      <c r="A68" s="97" t="s">
        <v>181</v>
      </c>
      <c r="B68" s="97"/>
      <c r="C68" s="102">
        <v>391664</v>
      </c>
      <c r="D68" s="102"/>
      <c r="E68" s="102">
        <v>4543819</v>
      </c>
      <c r="F68" s="102"/>
      <c r="G68" s="103">
        <v>-8451609</v>
      </c>
      <c r="H68" s="103"/>
      <c r="I68" s="103">
        <v>-4359566</v>
      </c>
      <c r="J68" s="103"/>
      <c r="K68" s="102">
        <v>2324253</v>
      </c>
      <c r="L68" s="102"/>
      <c r="M68" s="103">
        <v>-5551439</v>
      </c>
      <c r="N68" s="93"/>
    </row>
    <row r="69" spans="1:14" ht="13.15" customHeight="1">
      <c r="A69" s="104" t="s">
        <v>87</v>
      </c>
      <c r="B69" s="104"/>
      <c r="C69" s="107">
        <v>574493</v>
      </c>
      <c r="D69" s="107"/>
      <c r="E69" s="107">
        <v>5484591</v>
      </c>
      <c r="F69" s="107"/>
      <c r="G69" s="108">
        <v>-10185152</v>
      </c>
      <c r="H69" s="108"/>
      <c r="I69" s="108">
        <v>-5476389</v>
      </c>
      <c r="J69" s="108"/>
      <c r="K69" s="107">
        <v>2800990</v>
      </c>
      <c r="L69" s="107"/>
      <c r="M69" s="108">
        <v>-6801467</v>
      </c>
      <c r="N69" s="93"/>
    </row>
    <row r="70" spans="1:14" ht="13.15" customHeight="1">
      <c r="A70" s="97" t="s">
        <v>182</v>
      </c>
      <c r="B70" s="97"/>
      <c r="C70" s="114">
        <v>0</v>
      </c>
      <c r="D70" s="105"/>
      <c r="E70" s="105">
        <v>56876</v>
      </c>
      <c r="F70" s="105"/>
      <c r="G70" s="106">
        <v>-106256</v>
      </c>
      <c r="H70" s="106"/>
      <c r="I70" s="106">
        <v>-51555</v>
      </c>
      <c r="J70" s="106"/>
      <c r="K70" s="105">
        <v>29221</v>
      </c>
      <c r="L70" s="105"/>
      <c r="M70" s="106">
        <v>-71714</v>
      </c>
      <c r="N70" s="93"/>
    </row>
    <row r="71" spans="1:14" ht="13.15" customHeight="1">
      <c r="A71" s="104" t="s">
        <v>89</v>
      </c>
      <c r="B71" s="104"/>
      <c r="C71" s="107">
        <v>574493</v>
      </c>
      <c r="D71" s="107"/>
      <c r="E71" s="107">
        <v>5541467</v>
      </c>
      <c r="F71" s="107"/>
      <c r="G71" s="108">
        <v>-10291408</v>
      </c>
      <c r="H71" s="108"/>
      <c r="I71" s="108">
        <v>-5527944</v>
      </c>
      <c r="J71" s="108"/>
      <c r="K71" s="107">
        <v>2830211</v>
      </c>
      <c r="L71" s="107"/>
      <c r="M71" s="108">
        <v>-6873181</v>
      </c>
      <c r="N71" s="93"/>
    </row>
    <row r="72" spans="1:14" ht="13.15" customHeight="1">
      <c r="A72" s="97" t="s">
        <v>183</v>
      </c>
      <c r="B72" s="97"/>
      <c r="C72" s="105">
        <v>40817</v>
      </c>
      <c r="D72" s="105"/>
      <c r="E72" s="105">
        <v>32880</v>
      </c>
      <c r="F72" s="105"/>
      <c r="G72" s="106">
        <v>-56049</v>
      </c>
      <c r="H72" s="106"/>
      <c r="I72" s="106">
        <v>-31686</v>
      </c>
      <c r="J72" s="106"/>
      <c r="K72" s="105">
        <v>15414</v>
      </c>
      <c r="L72" s="105"/>
      <c r="M72" s="105">
        <v>1376</v>
      </c>
      <c r="N72" s="93"/>
    </row>
    <row r="73" spans="1:14">
      <c r="A73" s="104" t="s">
        <v>93</v>
      </c>
      <c r="B73" s="104"/>
      <c r="C73" s="107">
        <v>615310</v>
      </c>
      <c r="D73" s="107"/>
      <c r="E73" s="107">
        <v>5574347</v>
      </c>
      <c r="F73" s="107"/>
      <c r="G73" s="108">
        <v>-10347457</v>
      </c>
      <c r="H73" s="108"/>
      <c r="I73" s="108">
        <v>-5559630</v>
      </c>
      <c r="J73" s="108"/>
      <c r="K73" s="107">
        <v>2845625</v>
      </c>
      <c r="L73" s="107"/>
      <c r="M73" s="108">
        <v>-6871805</v>
      </c>
      <c r="N73" s="93"/>
    </row>
    <row r="74" spans="1:14">
      <c r="A74" s="109" t="s">
        <v>184</v>
      </c>
      <c r="B74" s="109"/>
      <c r="C74" s="121">
        <v>176344</v>
      </c>
      <c r="D74" s="121"/>
      <c r="E74" s="121">
        <v>232752</v>
      </c>
      <c r="F74" s="121"/>
      <c r="G74" s="121">
        <v>-403886</v>
      </c>
      <c r="H74" s="121"/>
      <c r="I74" s="121">
        <v>430570</v>
      </c>
      <c r="J74" s="121"/>
      <c r="K74" s="121">
        <v>111072</v>
      </c>
      <c r="L74" s="121"/>
      <c r="M74" s="121">
        <v>546852</v>
      </c>
      <c r="N74" s="93"/>
    </row>
    <row r="75" spans="1:14">
      <c r="A75" s="104" t="s">
        <v>94</v>
      </c>
      <c r="B75" s="104"/>
      <c r="C75" s="107">
        <v>176344</v>
      </c>
      <c r="D75" s="107"/>
      <c r="E75" s="107">
        <v>232752</v>
      </c>
      <c r="F75" s="107"/>
      <c r="G75" s="107">
        <v>-403886</v>
      </c>
      <c r="H75" s="107"/>
      <c r="I75" s="107">
        <v>430570</v>
      </c>
      <c r="J75" s="107"/>
      <c r="K75" s="107">
        <v>111072</v>
      </c>
      <c r="L75" s="107"/>
      <c r="M75" s="107">
        <v>546852</v>
      </c>
      <c r="N75" s="93"/>
    </row>
    <row r="76" spans="1:14" ht="13.15" customHeight="1">
      <c r="A76" s="104" t="s">
        <v>191</v>
      </c>
      <c r="B76" s="109"/>
      <c r="C76" s="164">
        <v>10376665</v>
      </c>
      <c r="D76" s="165"/>
      <c r="E76" s="165">
        <v>57223449</v>
      </c>
      <c r="F76" s="165"/>
      <c r="G76" s="166">
        <v>-105505681</v>
      </c>
      <c r="H76" s="166"/>
      <c r="I76" s="166">
        <v>-68626236</v>
      </c>
      <c r="J76" s="166"/>
      <c r="K76" s="165">
        <v>29014810</v>
      </c>
      <c r="L76" s="165"/>
      <c r="M76" s="166">
        <v>-77516993</v>
      </c>
      <c r="N76" s="93"/>
    </row>
    <row r="77" spans="1:14" ht="6.6" customHeight="1">
      <c r="A77" s="104"/>
      <c r="B77" s="109"/>
      <c r="C77" s="164"/>
      <c r="D77" s="196"/>
      <c r="E77" s="196"/>
      <c r="F77" s="196"/>
      <c r="G77" s="197"/>
      <c r="H77" s="197"/>
      <c r="I77" s="197"/>
      <c r="J77" s="197"/>
      <c r="K77" s="196"/>
      <c r="L77" s="196"/>
      <c r="M77" s="197"/>
      <c r="N77" s="93"/>
    </row>
    <row r="78" spans="1:14">
      <c r="A78" s="88" t="s">
        <v>185</v>
      </c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</row>
    <row r="79" spans="1:14">
      <c r="A79" s="89" t="s">
        <v>301</v>
      </c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</row>
    <row r="80" spans="1:14">
      <c r="A80" s="89" t="s">
        <v>300</v>
      </c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</row>
    <row r="81" spans="1:14">
      <c r="A81" s="89" t="s">
        <v>299</v>
      </c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</row>
    <row r="82" spans="1:14">
      <c r="A82" s="89" t="s">
        <v>195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</row>
    <row r="83" spans="1:14">
      <c r="A83" s="89" t="s">
        <v>136</v>
      </c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</row>
    <row r="84" spans="1:14">
      <c r="A84" s="89" t="s">
        <v>192</v>
      </c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</row>
    <row r="85" spans="1:14">
      <c r="A85" s="89" t="s">
        <v>193</v>
      </c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</row>
    <row r="86" spans="1:14">
      <c r="A86" s="89" t="s">
        <v>194</v>
      </c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</row>
    <row r="87" spans="1:14">
      <c r="A87" s="89" t="s">
        <v>117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</row>
    <row r="88" spans="1:14">
      <c r="A88" s="89" t="s">
        <v>118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</row>
    <row r="89" spans="1:14">
      <c r="A89" s="89" t="s">
        <v>137</v>
      </c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</row>
    <row r="90" spans="1:14">
      <c r="A90" s="89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</row>
    <row r="91" spans="1:14">
      <c r="A91" s="89" t="s">
        <v>186</v>
      </c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</row>
  </sheetData>
  <pageMargins left="0.45" right="0.4" top="0.4" bottom="0.4" header="0.3" footer="0.3"/>
  <pageSetup scale="6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0"/>
  <sheetViews>
    <sheetView zoomScale="85" zoomScaleNormal="85" workbookViewId="0">
      <pane xSplit="2" ySplit="7" topLeftCell="C8" activePane="bottomRight" state="frozen"/>
      <selection activeCell="A4" sqref="A4"/>
      <selection pane="topRight" activeCell="A4" sqref="A4"/>
      <selection pane="bottomLeft" activeCell="A4" sqref="A4"/>
      <selection pane="bottomRight" activeCell="G35" sqref="G35"/>
    </sheetView>
  </sheetViews>
  <sheetFormatPr defaultColWidth="3.140625" defaultRowHeight="12.75"/>
  <cols>
    <col min="1" max="1" width="4.42578125" style="47" customWidth="1"/>
    <col min="2" max="2" width="47.28515625" style="47" customWidth="1"/>
    <col min="3" max="8" width="17" style="47" customWidth="1"/>
    <col min="9" max="9" width="6" style="47" customWidth="1"/>
    <col min="10" max="16384" width="3.140625" style="47"/>
  </cols>
  <sheetData>
    <row r="1" spans="1:10">
      <c r="A1" s="48" t="s">
        <v>12</v>
      </c>
      <c r="B1" s="12"/>
      <c r="C1" s="14"/>
      <c r="D1" s="14"/>
      <c r="E1" s="14"/>
      <c r="F1" s="14"/>
      <c r="G1" s="14"/>
      <c r="H1" s="14"/>
    </row>
    <row r="2" spans="1:10">
      <c r="A2" s="48" t="s">
        <v>107</v>
      </c>
      <c r="B2" s="12"/>
      <c r="C2" s="14"/>
      <c r="D2" s="14"/>
      <c r="E2" s="14"/>
      <c r="F2" s="14"/>
      <c r="G2" s="14"/>
      <c r="H2" s="14"/>
    </row>
    <row r="3" spans="1:10">
      <c r="A3" s="20" t="s">
        <v>334</v>
      </c>
      <c r="B3" s="48"/>
      <c r="C3" s="14"/>
      <c r="D3" s="14"/>
      <c r="E3" s="14"/>
      <c r="F3" s="14"/>
      <c r="G3" s="14"/>
      <c r="H3" s="14"/>
    </row>
    <row r="4" spans="1:10">
      <c r="A4" s="20" t="s">
        <v>335</v>
      </c>
      <c r="B4" s="48"/>
      <c r="C4" s="18"/>
      <c r="D4" s="18"/>
      <c r="E4" s="18"/>
      <c r="F4" s="19" t="s">
        <v>14</v>
      </c>
      <c r="G4" s="18"/>
      <c r="H4" s="18" t="s">
        <v>15</v>
      </c>
    </row>
    <row r="5" spans="1:10">
      <c r="A5" s="12"/>
      <c r="B5" s="12"/>
      <c r="C5" s="18"/>
      <c r="D5" s="18"/>
      <c r="E5" s="18" t="s">
        <v>16</v>
      </c>
      <c r="F5" s="19" t="s">
        <v>17</v>
      </c>
      <c r="G5" s="19"/>
      <c r="H5" s="18" t="s">
        <v>18</v>
      </c>
    </row>
    <row r="6" spans="1:10">
      <c r="A6" s="12"/>
      <c r="B6" s="12"/>
      <c r="C6" s="18" t="s">
        <v>17</v>
      </c>
      <c r="D6" s="18" t="s">
        <v>19</v>
      </c>
      <c r="E6" s="18" t="s">
        <v>20</v>
      </c>
      <c r="F6" s="19" t="s">
        <v>21</v>
      </c>
      <c r="G6" s="19" t="s">
        <v>22</v>
      </c>
      <c r="H6" s="18" t="s">
        <v>23</v>
      </c>
    </row>
    <row r="7" spans="1:10">
      <c r="A7" s="12"/>
      <c r="B7" s="20" t="s">
        <v>24</v>
      </c>
      <c r="C7" s="18" t="s">
        <v>21</v>
      </c>
      <c r="D7" s="18" t="s">
        <v>21</v>
      </c>
      <c r="E7" s="18" t="s">
        <v>25</v>
      </c>
      <c r="F7" s="19" t="s">
        <v>26</v>
      </c>
      <c r="G7" s="19" t="s">
        <v>26</v>
      </c>
      <c r="H7" s="18" t="s">
        <v>21</v>
      </c>
    </row>
    <row r="8" spans="1:10">
      <c r="A8" s="12"/>
      <c r="B8" s="20"/>
      <c r="C8" s="14"/>
      <c r="D8" s="14"/>
      <c r="E8" s="14"/>
      <c r="F8" s="14"/>
      <c r="G8" s="14"/>
      <c r="H8" s="14"/>
    </row>
    <row r="9" spans="1:10">
      <c r="A9" s="12">
        <v>140</v>
      </c>
      <c r="B9" s="49" t="s">
        <v>27</v>
      </c>
      <c r="C9" s="24">
        <v>7562</v>
      </c>
      <c r="D9" s="24">
        <v>16693</v>
      </c>
      <c r="E9" s="24">
        <v>0</v>
      </c>
      <c r="F9" s="24">
        <v>1</v>
      </c>
      <c r="G9" s="24">
        <v>11375</v>
      </c>
      <c r="H9" s="24">
        <v>35631</v>
      </c>
      <c r="J9" s="50"/>
    </row>
    <row r="10" spans="1:10">
      <c r="A10" s="12">
        <v>215</v>
      </c>
      <c r="B10" s="49" t="s">
        <v>28</v>
      </c>
      <c r="C10" s="27">
        <v>394</v>
      </c>
      <c r="D10" s="27">
        <v>111</v>
      </c>
      <c r="E10" s="27">
        <v>0</v>
      </c>
      <c r="F10" s="27">
        <v>2</v>
      </c>
      <c r="G10" s="27">
        <v>66</v>
      </c>
      <c r="H10" s="27">
        <v>573</v>
      </c>
      <c r="J10" s="50"/>
    </row>
    <row r="11" spans="1:10">
      <c r="A11" s="12">
        <v>150</v>
      </c>
      <c r="B11" s="49" t="s">
        <v>29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0</v>
      </c>
      <c r="J11" s="50"/>
    </row>
    <row r="12" spans="1:10">
      <c r="A12" s="12"/>
      <c r="B12" s="51" t="s">
        <v>30</v>
      </c>
      <c r="C12" s="29">
        <v>7956</v>
      </c>
      <c r="D12" s="29">
        <v>16804</v>
      </c>
      <c r="E12" s="29">
        <v>0</v>
      </c>
      <c r="F12" s="29">
        <v>3</v>
      </c>
      <c r="G12" s="29">
        <v>11441</v>
      </c>
      <c r="H12" s="29">
        <v>36204</v>
      </c>
      <c r="J12" s="50"/>
    </row>
    <row r="13" spans="1:10">
      <c r="A13" s="12">
        <v>225</v>
      </c>
      <c r="B13" s="49" t="s">
        <v>31</v>
      </c>
      <c r="C13" s="27">
        <v>0</v>
      </c>
      <c r="D13" s="27">
        <v>0</v>
      </c>
      <c r="E13" s="27">
        <v>0</v>
      </c>
      <c r="F13" s="27">
        <v>0</v>
      </c>
      <c r="G13" s="27">
        <v>0</v>
      </c>
      <c r="H13" s="27">
        <v>0</v>
      </c>
      <c r="J13" s="50"/>
    </row>
    <row r="14" spans="1:10">
      <c r="A14" s="12"/>
      <c r="B14" s="51" t="s">
        <v>32</v>
      </c>
      <c r="C14" s="29">
        <v>7956</v>
      </c>
      <c r="D14" s="29">
        <v>16804</v>
      </c>
      <c r="E14" s="29">
        <v>0</v>
      </c>
      <c r="F14" s="29">
        <v>3</v>
      </c>
      <c r="G14" s="29">
        <v>11441</v>
      </c>
      <c r="H14" s="29">
        <v>36204</v>
      </c>
      <c r="J14" s="50"/>
    </row>
    <row r="15" spans="1:10">
      <c r="A15" s="12"/>
      <c r="B15" s="49"/>
      <c r="C15" s="12"/>
      <c r="D15" s="12"/>
      <c r="E15" s="12"/>
      <c r="F15" s="12"/>
      <c r="G15" s="12"/>
      <c r="H15" s="12"/>
    </row>
    <row r="16" spans="1:10">
      <c r="A16" s="12">
        <v>211</v>
      </c>
      <c r="B16" s="49" t="s">
        <v>33</v>
      </c>
      <c r="C16" s="24">
        <v>12121</v>
      </c>
      <c r="D16" s="24">
        <v>91994</v>
      </c>
      <c r="E16" s="24">
        <v>0</v>
      </c>
      <c r="F16" s="24">
        <v>65</v>
      </c>
      <c r="G16" s="24">
        <v>66161</v>
      </c>
      <c r="H16" s="24">
        <v>170341</v>
      </c>
      <c r="J16" s="50"/>
    </row>
    <row r="17" spans="1:10">
      <c r="A17" s="12">
        <v>147</v>
      </c>
      <c r="B17" s="49" t="s">
        <v>34</v>
      </c>
      <c r="C17" s="27">
        <v>0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J17" s="50"/>
    </row>
    <row r="18" spans="1:10">
      <c r="A18" s="12">
        <v>169</v>
      </c>
      <c r="B18" s="49" t="s">
        <v>35</v>
      </c>
      <c r="C18" s="27">
        <v>0</v>
      </c>
      <c r="D18" s="27">
        <v>0</v>
      </c>
      <c r="E18" s="27">
        <v>0</v>
      </c>
      <c r="F18" s="27">
        <v>0</v>
      </c>
      <c r="G18" s="27">
        <v>0</v>
      </c>
      <c r="H18" s="27">
        <v>0</v>
      </c>
      <c r="J18" s="50"/>
    </row>
    <row r="19" spans="1:10">
      <c r="A19" s="12"/>
      <c r="B19" s="52" t="s">
        <v>36</v>
      </c>
      <c r="C19" s="29">
        <v>12121</v>
      </c>
      <c r="D19" s="29">
        <v>91994</v>
      </c>
      <c r="E19" s="29">
        <v>0</v>
      </c>
      <c r="F19" s="29">
        <v>65</v>
      </c>
      <c r="G19" s="29">
        <v>66161</v>
      </c>
      <c r="H19" s="29">
        <v>170341</v>
      </c>
      <c r="J19" s="50"/>
    </row>
    <row r="20" spans="1:10">
      <c r="A20" s="12">
        <v>119</v>
      </c>
      <c r="B20" s="49" t="s">
        <v>37</v>
      </c>
      <c r="C20" s="24">
        <v>0</v>
      </c>
      <c r="D20" s="24">
        <v>30751</v>
      </c>
      <c r="E20" s="24">
        <v>0</v>
      </c>
      <c r="F20" s="24">
        <v>17</v>
      </c>
      <c r="G20" s="24">
        <v>22397</v>
      </c>
      <c r="H20" s="24">
        <v>53165</v>
      </c>
    </row>
    <row r="21" spans="1:10">
      <c r="A21" s="12">
        <v>166</v>
      </c>
      <c r="B21" s="49" t="s">
        <v>38</v>
      </c>
      <c r="C21" s="27">
        <v>0</v>
      </c>
      <c r="D21" s="27">
        <v>24392</v>
      </c>
      <c r="E21" s="27">
        <v>0</v>
      </c>
      <c r="F21" s="27">
        <v>12</v>
      </c>
      <c r="G21" s="27">
        <v>17517</v>
      </c>
      <c r="H21" s="27">
        <v>41921</v>
      </c>
      <c r="J21" s="50"/>
    </row>
    <row r="22" spans="1:10">
      <c r="A22" s="12">
        <v>192</v>
      </c>
      <c r="B22" s="49" t="s">
        <v>39</v>
      </c>
      <c r="C22" s="27">
        <v>0</v>
      </c>
      <c r="D22" s="27">
        <v>1</v>
      </c>
      <c r="E22" s="27">
        <v>0</v>
      </c>
      <c r="F22" s="27">
        <v>0</v>
      </c>
      <c r="G22" s="27">
        <v>0</v>
      </c>
      <c r="H22" s="27">
        <v>1</v>
      </c>
      <c r="J22" s="50"/>
    </row>
    <row r="23" spans="1:10">
      <c r="A23" s="12"/>
      <c r="B23" s="52" t="s">
        <v>40</v>
      </c>
      <c r="C23" s="29">
        <v>0</v>
      </c>
      <c r="D23" s="29">
        <v>55144</v>
      </c>
      <c r="E23" s="29">
        <v>0</v>
      </c>
      <c r="F23" s="29">
        <v>29</v>
      </c>
      <c r="G23" s="29">
        <v>39914</v>
      </c>
      <c r="H23" s="29">
        <v>95087</v>
      </c>
      <c r="J23" s="50"/>
    </row>
    <row r="24" spans="1:10">
      <c r="A24" s="12"/>
      <c r="B24" s="52" t="s">
        <v>41</v>
      </c>
      <c r="C24" s="29">
        <v>12121</v>
      </c>
      <c r="D24" s="29">
        <v>147138</v>
      </c>
      <c r="E24" s="29">
        <v>0</v>
      </c>
      <c r="F24" s="29">
        <v>94</v>
      </c>
      <c r="G24" s="29">
        <v>106075</v>
      </c>
      <c r="H24" s="29">
        <v>265428</v>
      </c>
      <c r="J24" s="50"/>
    </row>
    <row r="25" spans="1:10">
      <c r="A25" s="12"/>
      <c r="B25" s="49"/>
      <c r="C25" s="12"/>
      <c r="D25" s="12"/>
      <c r="E25" s="12"/>
      <c r="F25" s="12"/>
      <c r="G25" s="12"/>
      <c r="H25" s="12"/>
      <c r="J25" s="50"/>
    </row>
    <row r="26" spans="1:10">
      <c r="A26" s="12">
        <v>170</v>
      </c>
      <c r="B26" s="49" t="s">
        <v>42</v>
      </c>
      <c r="C26" s="24">
        <v>15374</v>
      </c>
      <c r="D26" s="24">
        <v>7825</v>
      </c>
      <c r="E26" s="24">
        <v>0</v>
      </c>
      <c r="F26" s="24">
        <v>15</v>
      </c>
      <c r="G26" s="24">
        <v>5010</v>
      </c>
      <c r="H26" s="24">
        <v>28224</v>
      </c>
      <c r="J26" s="50"/>
    </row>
    <row r="27" spans="1:10">
      <c r="A27" s="12">
        <v>132</v>
      </c>
      <c r="B27" s="49" t="s">
        <v>43</v>
      </c>
      <c r="C27" s="27">
        <v>2931</v>
      </c>
      <c r="D27" s="27">
        <v>369</v>
      </c>
      <c r="E27" s="27">
        <v>0</v>
      </c>
      <c r="F27" s="27">
        <v>4</v>
      </c>
      <c r="G27" s="27">
        <v>177</v>
      </c>
      <c r="H27" s="27">
        <v>3481</v>
      </c>
      <c r="J27" s="50"/>
    </row>
    <row r="28" spans="1:10">
      <c r="A28" s="12">
        <v>190</v>
      </c>
      <c r="B28" s="49" t="s">
        <v>44</v>
      </c>
      <c r="C28" s="27">
        <v>80680</v>
      </c>
      <c r="D28" s="27">
        <v>25954</v>
      </c>
      <c r="E28" s="27">
        <v>0</v>
      </c>
      <c r="F28" s="27">
        <v>173</v>
      </c>
      <c r="G28" s="27">
        <v>15832</v>
      </c>
      <c r="H28" s="27">
        <v>122639</v>
      </c>
      <c r="J28" s="50"/>
    </row>
    <row r="29" spans="1:10">
      <c r="A29" s="12">
        <v>120</v>
      </c>
      <c r="B29" s="49" t="s">
        <v>45</v>
      </c>
      <c r="C29" s="27">
        <v>0</v>
      </c>
      <c r="D29" s="27">
        <v>3866</v>
      </c>
      <c r="E29" s="27">
        <v>0</v>
      </c>
      <c r="F29" s="27">
        <v>0</v>
      </c>
      <c r="G29" s="27">
        <v>2817</v>
      </c>
      <c r="H29" s="27">
        <v>6683</v>
      </c>
    </row>
    <row r="30" spans="1:10">
      <c r="A30" s="12">
        <v>280</v>
      </c>
      <c r="B30" s="49" t="s">
        <v>46</v>
      </c>
      <c r="C30" s="27">
        <v>2916</v>
      </c>
      <c r="D30" s="27">
        <v>3186</v>
      </c>
      <c r="E30" s="27">
        <v>0</v>
      </c>
      <c r="F30" s="27">
        <v>0</v>
      </c>
      <c r="G30" s="27">
        <v>2166</v>
      </c>
      <c r="H30" s="27">
        <v>8268</v>
      </c>
      <c r="J30" s="50"/>
    </row>
    <row r="31" spans="1:10">
      <c r="A31" s="12"/>
      <c r="B31" s="52" t="s">
        <v>47</v>
      </c>
      <c r="C31" s="29">
        <v>101901</v>
      </c>
      <c r="D31" s="29">
        <v>41200</v>
      </c>
      <c r="E31" s="29">
        <v>0</v>
      </c>
      <c r="F31" s="29">
        <v>192</v>
      </c>
      <c r="G31" s="29">
        <v>26002</v>
      </c>
      <c r="H31" s="29">
        <v>169295</v>
      </c>
      <c r="J31" s="50"/>
    </row>
    <row r="32" spans="1:10">
      <c r="A32" s="12">
        <v>202</v>
      </c>
      <c r="B32" s="49" t="s">
        <v>48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J32" s="50"/>
    </row>
    <row r="33" spans="1:10">
      <c r="A33" s="12"/>
      <c r="B33" s="52" t="s">
        <v>49</v>
      </c>
      <c r="C33" s="29">
        <v>101901</v>
      </c>
      <c r="D33" s="29">
        <v>41200</v>
      </c>
      <c r="E33" s="29">
        <v>0</v>
      </c>
      <c r="F33" s="29">
        <v>192</v>
      </c>
      <c r="G33" s="29">
        <v>26002</v>
      </c>
      <c r="H33" s="29">
        <v>169295</v>
      </c>
      <c r="J33" s="50"/>
    </row>
    <row r="34" spans="1:10">
      <c r="A34" s="12"/>
      <c r="B34" s="49"/>
      <c r="C34" s="12"/>
      <c r="D34" s="12"/>
      <c r="E34" s="12"/>
      <c r="F34" s="12"/>
      <c r="G34" s="12"/>
      <c r="H34" s="12"/>
      <c r="J34" s="50"/>
    </row>
    <row r="35" spans="1:10">
      <c r="A35" s="12">
        <v>110</v>
      </c>
      <c r="B35" s="49" t="s">
        <v>50</v>
      </c>
      <c r="C35" s="24">
        <v>4923</v>
      </c>
      <c r="D35" s="24">
        <v>2224</v>
      </c>
      <c r="E35" s="24">
        <v>0</v>
      </c>
      <c r="F35" s="24">
        <v>4</v>
      </c>
      <c r="G35" s="24">
        <v>1760</v>
      </c>
      <c r="H35" s="24">
        <v>8911</v>
      </c>
      <c r="J35" s="50"/>
    </row>
    <row r="36" spans="1:10">
      <c r="A36" s="12">
        <v>117</v>
      </c>
      <c r="B36" s="49" t="s">
        <v>51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J36" s="50"/>
    </row>
    <row r="37" spans="1:10">
      <c r="A37" s="12">
        <v>180</v>
      </c>
      <c r="B37" s="49" t="s">
        <v>52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</row>
    <row r="38" spans="1:10">
      <c r="A38" s="12">
        <v>600</v>
      </c>
      <c r="B38" s="49" t="s">
        <v>53</v>
      </c>
      <c r="C38" s="27">
        <v>0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J38" s="50"/>
    </row>
    <row r="39" spans="1:10">
      <c r="A39" s="12">
        <v>701</v>
      </c>
      <c r="B39" s="49" t="s">
        <v>54</v>
      </c>
      <c r="C39" s="27">
        <v>7</v>
      </c>
      <c r="D39" s="27">
        <v>5</v>
      </c>
      <c r="E39" s="27">
        <v>0</v>
      </c>
      <c r="F39" s="27">
        <v>0</v>
      </c>
      <c r="G39" s="27">
        <v>3</v>
      </c>
      <c r="H39" s="27">
        <v>15</v>
      </c>
      <c r="J39" s="50"/>
    </row>
    <row r="40" spans="1:10">
      <c r="A40" s="12">
        <v>702</v>
      </c>
      <c r="B40" s="49" t="s">
        <v>55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J40" s="50"/>
    </row>
    <row r="41" spans="1:10">
      <c r="A41" s="12"/>
      <c r="B41" s="52" t="s">
        <v>56</v>
      </c>
      <c r="C41" s="29">
        <v>4930</v>
      </c>
      <c r="D41" s="29">
        <v>2229</v>
      </c>
      <c r="E41" s="29">
        <v>0</v>
      </c>
      <c r="F41" s="29">
        <v>4</v>
      </c>
      <c r="G41" s="29">
        <v>1763</v>
      </c>
      <c r="H41" s="29">
        <v>8926</v>
      </c>
    </row>
    <row r="42" spans="1:10">
      <c r="A42" s="12"/>
      <c r="B42" s="49"/>
      <c r="C42" s="12"/>
      <c r="D42" s="12"/>
      <c r="E42" s="12"/>
      <c r="F42" s="12"/>
      <c r="G42" s="12"/>
      <c r="H42" s="12"/>
      <c r="J42" s="50"/>
    </row>
    <row r="43" spans="1:10">
      <c r="A43" s="12">
        <v>250</v>
      </c>
      <c r="B43" s="49" t="s">
        <v>57</v>
      </c>
      <c r="C43" s="24">
        <v>18431</v>
      </c>
      <c r="D43" s="24">
        <v>12452</v>
      </c>
      <c r="E43" s="24">
        <v>0</v>
      </c>
      <c r="F43" s="24">
        <v>10</v>
      </c>
      <c r="G43" s="24">
        <v>8167</v>
      </c>
      <c r="H43" s="24">
        <v>39060</v>
      </c>
      <c r="J43" s="50"/>
    </row>
    <row r="44" spans="1:10">
      <c r="A44" s="12">
        <v>160</v>
      </c>
      <c r="B44" s="49" t="s">
        <v>58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J44" s="50"/>
    </row>
    <row r="45" spans="1:10">
      <c r="A45" s="12"/>
      <c r="B45" s="52" t="s">
        <v>59</v>
      </c>
      <c r="C45" s="29">
        <v>18431</v>
      </c>
      <c r="D45" s="29">
        <v>12452</v>
      </c>
      <c r="E45" s="29">
        <v>0</v>
      </c>
      <c r="F45" s="29">
        <v>10</v>
      </c>
      <c r="G45" s="29">
        <v>8167</v>
      </c>
      <c r="H45" s="29">
        <v>39060</v>
      </c>
      <c r="J45" s="50"/>
    </row>
    <row r="46" spans="1:10">
      <c r="A46" s="12"/>
      <c r="B46" s="12"/>
      <c r="C46" s="12"/>
      <c r="D46" s="12"/>
      <c r="E46" s="12"/>
      <c r="F46" s="12"/>
      <c r="G46" s="12"/>
      <c r="H46" s="12"/>
    </row>
    <row r="47" spans="1:10">
      <c r="A47" s="12">
        <v>167</v>
      </c>
      <c r="B47" s="49" t="s">
        <v>60</v>
      </c>
      <c r="C47" s="24">
        <v>23931</v>
      </c>
      <c r="D47" s="24">
        <v>72403</v>
      </c>
      <c r="E47" s="24">
        <v>0</v>
      </c>
      <c r="F47" s="24">
        <v>-46</v>
      </c>
      <c r="G47" s="24">
        <v>51257</v>
      </c>
      <c r="H47" s="24">
        <v>147545</v>
      </c>
      <c r="J47" s="50"/>
    </row>
    <row r="48" spans="1:10">
      <c r="A48" s="12">
        <v>198</v>
      </c>
      <c r="B48" s="49" t="s">
        <v>61</v>
      </c>
      <c r="C48" s="27">
        <v>3749</v>
      </c>
      <c r="D48" s="27">
        <v>23505</v>
      </c>
      <c r="E48" s="27">
        <v>0</v>
      </c>
      <c r="F48" s="27">
        <v>7</v>
      </c>
      <c r="G48" s="27">
        <v>16954</v>
      </c>
      <c r="H48" s="27">
        <v>44215</v>
      </c>
      <c r="J48" s="50"/>
    </row>
    <row r="49" spans="1:10">
      <c r="A49" s="12">
        <v>114</v>
      </c>
      <c r="B49" s="49" t="s">
        <v>62</v>
      </c>
      <c r="C49" s="27">
        <v>0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J49" s="50"/>
    </row>
    <row r="50" spans="1:10">
      <c r="A50" s="12"/>
      <c r="B50" s="52" t="s">
        <v>63</v>
      </c>
      <c r="C50" s="29">
        <v>27680</v>
      </c>
      <c r="D50" s="29">
        <v>95908</v>
      </c>
      <c r="E50" s="29">
        <v>0</v>
      </c>
      <c r="F50" s="29">
        <v>-39</v>
      </c>
      <c r="G50" s="29">
        <v>68211</v>
      </c>
      <c r="H50" s="29">
        <v>191760</v>
      </c>
      <c r="J50" s="50"/>
    </row>
    <row r="51" spans="1:10">
      <c r="A51" s="12"/>
      <c r="B51" s="49"/>
      <c r="C51" s="12"/>
      <c r="D51" s="12"/>
      <c r="E51" s="12"/>
      <c r="F51" s="12"/>
      <c r="G51" s="12"/>
      <c r="H51" s="12"/>
      <c r="J51" s="50"/>
    </row>
    <row r="52" spans="1:10">
      <c r="A52" s="12">
        <v>159</v>
      </c>
      <c r="B52" s="49" t="s">
        <v>64</v>
      </c>
      <c r="C52" s="24">
        <v>31642</v>
      </c>
      <c r="D52" s="24">
        <v>29842</v>
      </c>
      <c r="E52" s="24">
        <v>0</v>
      </c>
      <c r="F52" s="24">
        <v>0</v>
      </c>
      <c r="G52" s="24">
        <v>20406</v>
      </c>
      <c r="H52" s="24">
        <v>81890</v>
      </c>
      <c r="J52" s="50"/>
    </row>
    <row r="53" spans="1:10">
      <c r="A53" s="12">
        <v>168</v>
      </c>
      <c r="B53" s="49" t="s">
        <v>65</v>
      </c>
      <c r="C53" s="27">
        <v>9669</v>
      </c>
      <c r="D53" s="27">
        <v>52450</v>
      </c>
      <c r="E53" s="27">
        <v>0</v>
      </c>
      <c r="F53" s="27">
        <v>19</v>
      </c>
      <c r="G53" s="27">
        <v>37411</v>
      </c>
      <c r="H53" s="27">
        <v>99549</v>
      </c>
    </row>
    <row r="54" spans="1:10">
      <c r="A54" s="12">
        <v>161</v>
      </c>
      <c r="B54" s="49" t="s">
        <v>66</v>
      </c>
      <c r="C54" s="27">
        <v>0</v>
      </c>
      <c r="D54" s="27">
        <v>1</v>
      </c>
      <c r="E54" s="27">
        <v>0</v>
      </c>
      <c r="F54" s="27">
        <v>0</v>
      </c>
      <c r="G54" s="27">
        <v>0</v>
      </c>
      <c r="H54" s="27">
        <v>1</v>
      </c>
      <c r="J54" s="50"/>
    </row>
    <row r="55" spans="1:10">
      <c r="A55" s="12">
        <v>111</v>
      </c>
      <c r="B55" s="49" t="s">
        <v>67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0</v>
      </c>
      <c r="J55" s="50"/>
    </row>
    <row r="56" spans="1:10">
      <c r="A56" s="12">
        <v>194</v>
      </c>
      <c r="B56" s="49" t="s">
        <v>68</v>
      </c>
      <c r="C56" s="27">
        <v>48</v>
      </c>
      <c r="D56" s="27">
        <v>1040</v>
      </c>
      <c r="E56" s="27">
        <v>0</v>
      </c>
      <c r="F56" s="27">
        <v>0</v>
      </c>
      <c r="G56" s="27">
        <v>731</v>
      </c>
      <c r="H56" s="27">
        <v>1819</v>
      </c>
      <c r="J56" s="50"/>
    </row>
    <row r="57" spans="1:10">
      <c r="A57" s="12"/>
      <c r="B57" s="52" t="s">
        <v>69</v>
      </c>
      <c r="C57" s="29">
        <v>41359</v>
      </c>
      <c r="D57" s="29">
        <v>83333</v>
      </c>
      <c r="E57" s="29">
        <v>0</v>
      </c>
      <c r="F57" s="29">
        <v>19</v>
      </c>
      <c r="G57" s="29">
        <v>58548</v>
      </c>
      <c r="H57" s="29">
        <v>183259</v>
      </c>
      <c r="J57" s="50"/>
    </row>
    <row r="58" spans="1:10">
      <c r="A58" s="12"/>
      <c r="B58" s="49"/>
      <c r="C58" s="12"/>
      <c r="D58" s="12"/>
      <c r="E58" s="12"/>
      <c r="F58" s="12"/>
      <c r="G58" s="12"/>
      <c r="H58" s="12"/>
    </row>
    <row r="59" spans="1:10">
      <c r="A59" s="12">
        <v>230</v>
      </c>
      <c r="B59" s="49" t="s">
        <v>70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J59" s="50"/>
    </row>
    <row r="60" spans="1:10">
      <c r="A60" s="12">
        <v>260</v>
      </c>
      <c r="B60" s="49" t="s">
        <v>71</v>
      </c>
      <c r="C60" s="27">
        <v>0</v>
      </c>
      <c r="D60" s="27">
        <v>0</v>
      </c>
      <c r="E60" s="27">
        <v>0</v>
      </c>
      <c r="F60" s="27">
        <v>0</v>
      </c>
      <c r="G60" s="27">
        <v>0</v>
      </c>
      <c r="H60" s="27">
        <v>0</v>
      </c>
      <c r="J60" s="50"/>
    </row>
    <row r="61" spans="1:10">
      <c r="A61" s="12"/>
      <c r="B61" s="52" t="s">
        <v>72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J61" s="50"/>
    </row>
    <row r="62" spans="1:10">
      <c r="A62" s="12"/>
      <c r="B62" s="49"/>
      <c r="C62" s="12"/>
      <c r="D62" s="12"/>
      <c r="E62" s="12"/>
      <c r="F62" s="12"/>
      <c r="G62" s="12"/>
      <c r="H62" s="12"/>
    </row>
    <row r="63" spans="1:10">
      <c r="A63" s="12">
        <v>210</v>
      </c>
      <c r="B63" s="49" t="s">
        <v>73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J63" s="50"/>
    </row>
    <row r="64" spans="1:10">
      <c r="A64" s="12">
        <v>200</v>
      </c>
      <c r="B64" s="49" t="s">
        <v>74</v>
      </c>
      <c r="C64" s="27">
        <v>0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J64" s="50"/>
    </row>
    <row r="65" spans="1:10">
      <c r="A65" s="12"/>
      <c r="B65" s="52" t="s">
        <v>75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J65" s="50"/>
    </row>
    <row r="66" spans="1:10">
      <c r="A66" s="12"/>
      <c r="B66" s="49"/>
      <c r="C66" s="12"/>
      <c r="D66" s="12"/>
      <c r="E66" s="12"/>
      <c r="F66" s="12"/>
      <c r="G66" s="12"/>
      <c r="H66" s="12"/>
    </row>
    <row r="67" spans="1:10">
      <c r="A67" s="12">
        <v>103</v>
      </c>
      <c r="B67" s="49" t="s">
        <v>76</v>
      </c>
      <c r="C67" s="24">
        <v>798088</v>
      </c>
      <c r="D67" s="24">
        <v>2241759</v>
      </c>
      <c r="E67" s="24">
        <v>0</v>
      </c>
      <c r="F67" s="24">
        <v>14587</v>
      </c>
      <c r="G67" s="24">
        <v>1617607</v>
      </c>
      <c r="H67" s="24">
        <v>4672041</v>
      </c>
      <c r="J67" s="50"/>
    </row>
    <row r="68" spans="1:10">
      <c r="A68" s="12">
        <v>293</v>
      </c>
      <c r="B68" s="49" t="s">
        <v>77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4">
        <v>0</v>
      </c>
      <c r="J68" s="50"/>
    </row>
    <row r="69" spans="1:10">
      <c r="A69" s="12">
        <v>292</v>
      </c>
      <c r="B69" s="49" t="s">
        <v>78</v>
      </c>
      <c r="C69" s="27">
        <v>0</v>
      </c>
      <c r="D69" s="27">
        <v>1621</v>
      </c>
      <c r="E69" s="27">
        <v>0</v>
      </c>
      <c r="F69" s="27">
        <v>-201</v>
      </c>
      <c r="G69" s="27">
        <v>2261</v>
      </c>
      <c r="H69" s="27">
        <v>3681</v>
      </c>
      <c r="J69" s="50"/>
    </row>
    <row r="70" spans="1:10">
      <c r="A70" s="12"/>
      <c r="B70" s="52" t="s">
        <v>79</v>
      </c>
      <c r="C70" s="29">
        <v>798088</v>
      </c>
      <c r="D70" s="29">
        <v>2243380</v>
      </c>
      <c r="E70" s="29">
        <v>0</v>
      </c>
      <c r="F70" s="29">
        <v>14386</v>
      </c>
      <c r="G70" s="29">
        <v>1619868</v>
      </c>
      <c r="H70" s="29">
        <v>4675722</v>
      </c>
      <c r="J70" s="50"/>
    </row>
    <row r="71" spans="1:10">
      <c r="A71" s="12"/>
      <c r="B71" s="49"/>
      <c r="C71" s="12"/>
      <c r="D71" s="12"/>
      <c r="E71" s="12"/>
      <c r="F71" s="12"/>
      <c r="G71" s="12"/>
      <c r="H71" s="12"/>
    </row>
    <row r="72" spans="1:10">
      <c r="A72" s="12">
        <v>143</v>
      </c>
      <c r="B72" s="49" t="s">
        <v>80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J72" s="50"/>
    </row>
    <row r="73" spans="1:10">
      <c r="A73" s="12">
        <v>189</v>
      </c>
      <c r="B73" s="49" t="s">
        <v>81</v>
      </c>
      <c r="C73" s="27">
        <v>0</v>
      </c>
      <c r="D73" s="27">
        <v>0</v>
      </c>
      <c r="E73" s="27">
        <v>0</v>
      </c>
      <c r="F73" s="27">
        <v>0</v>
      </c>
      <c r="G73" s="27">
        <v>0</v>
      </c>
      <c r="H73" s="24">
        <v>0</v>
      </c>
      <c r="J73" s="50"/>
    </row>
    <row r="74" spans="1:10">
      <c r="A74" s="12"/>
      <c r="B74" s="52" t="s">
        <v>82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J74" s="50"/>
    </row>
    <row r="75" spans="1:10">
      <c r="A75" s="12"/>
      <c r="B75" s="52"/>
      <c r="C75" s="31"/>
      <c r="D75" s="27"/>
      <c r="E75" s="27"/>
      <c r="F75" s="27"/>
      <c r="G75" s="27"/>
      <c r="H75" s="27"/>
      <c r="J75" s="50"/>
    </row>
    <row r="76" spans="1:10">
      <c r="A76" s="12">
        <v>270</v>
      </c>
      <c r="B76" s="49" t="s">
        <v>83</v>
      </c>
      <c r="C76" s="53">
        <v>0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J76" s="50"/>
    </row>
    <row r="77" spans="1:10">
      <c r="A77" s="54"/>
      <c r="B77" s="55" t="s">
        <v>84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J77" s="50"/>
    </row>
    <row r="78" spans="1:10">
      <c r="A78" s="54"/>
      <c r="B78" s="56"/>
      <c r="C78" s="24"/>
      <c r="D78" s="24"/>
      <c r="E78" s="24"/>
      <c r="F78" s="24"/>
      <c r="G78" s="24"/>
      <c r="H78" s="24"/>
    </row>
    <row r="79" spans="1:10">
      <c r="A79" s="12">
        <v>104</v>
      </c>
      <c r="B79" s="49" t="s">
        <v>85</v>
      </c>
      <c r="C79" s="53">
        <v>28</v>
      </c>
      <c r="D79" s="24">
        <v>130</v>
      </c>
      <c r="E79" s="24">
        <v>0</v>
      </c>
      <c r="F79" s="24">
        <v>0</v>
      </c>
      <c r="G79" s="24">
        <v>92</v>
      </c>
      <c r="H79" s="24">
        <v>250</v>
      </c>
      <c r="J79" s="50"/>
    </row>
    <row r="80" spans="1:10">
      <c r="A80" s="12">
        <v>181</v>
      </c>
      <c r="B80" s="49" t="s">
        <v>86</v>
      </c>
      <c r="C80" s="27">
        <v>0</v>
      </c>
      <c r="D80" s="27">
        <v>32736</v>
      </c>
      <c r="E80" s="27">
        <v>0</v>
      </c>
      <c r="F80" s="27">
        <v>0</v>
      </c>
      <c r="G80" s="27">
        <v>23431</v>
      </c>
      <c r="H80" s="27">
        <v>56167</v>
      </c>
      <c r="J80" s="50"/>
    </row>
    <row r="81" spans="1:10">
      <c r="A81" s="54"/>
      <c r="B81" s="56" t="s">
        <v>87</v>
      </c>
      <c r="C81" s="29">
        <v>28</v>
      </c>
      <c r="D81" s="29">
        <v>32866</v>
      </c>
      <c r="E81" s="29">
        <v>0</v>
      </c>
      <c r="F81" s="29">
        <v>0</v>
      </c>
      <c r="G81" s="29">
        <v>23523</v>
      </c>
      <c r="H81" s="29">
        <v>56417</v>
      </c>
    </row>
    <row r="82" spans="1:10">
      <c r="A82" s="12">
        <v>290</v>
      </c>
      <c r="B82" s="49" t="s">
        <v>88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J82" s="50"/>
    </row>
    <row r="83" spans="1:10">
      <c r="A83" s="54"/>
      <c r="B83" s="57" t="s">
        <v>89</v>
      </c>
      <c r="C83" s="29">
        <v>28</v>
      </c>
      <c r="D83" s="29">
        <v>32866</v>
      </c>
      <c r="E83" s="29">
        <v>0</v>
      </c>
      <c r="F83" s="29">
        <v>0</v>
      </c>
      <c r="G83" s="29">
        <v>23523</v>
      </c>
      <c r="H83" s="29">
        <v>56417</v>
      </c>
      <c r="J83" s="50"/>
    </row>
    <row r="84" spans="1:10">
      <c r="A84" s="12">
        <v>171</v>
      </c>
      <c r="B84" s="49" t="s">
        <v>90</v>
      </c>
      <c r="C84" s="27">
        <v>0</v>
      </c>
      <c r="D84" s="27">
        <v>0</v>
      </c>
      <c r="E84" s="27">
        <v>0</v>
      </c>
      <c r="F84" s="27">
        <v>26</v>
      </c>
      <c r="G84" s="27">
        <v>0</v>
      </c>
      <c r="H84" s="27">
        <v>26</v>
      </c>
      <c r="J84" s="50"/>
    </row>
    <row r="85" spans="1:10">
      <c r="A85" s="12">
        <v>175</v>
      </c>
      <c r="B85" s="49" t="s">
        <v>91</v>
      </c>
      <c r="C85" s="27">
        <v>81011</v>
      </c>
      <c r="D85" s="27">
        <v>128972</v>
      </c>
      <c r="E85" s="27">
        <v>0</v>
      </c>
      <c r="F85" s="27">
        <v>397</v>
      </c>
      <c r="G85" s="27">
        <v>88022</v>
      </c>
      <c r="H85" s="27">
        <v>298402</v>
      </c>
    </row>
    <row r="86" spans="1:10">
      <c r="A86" s="12">
        <v>419</v>
      </c>
      <c r="B86" s="49" t="s">
        <v>92</v>
      </c>
      <c r="C86" s="27">
        <v>3052</v>
      </c>
      <c r="D86" s="27">
        <v>1998</v>
      </c>
      <c r="E86" s="27">
        <v>0</v>
      </c>
      <c r="F86" s="27">
        <v>0</v>
      </c>
      <c r="G86" s="27">
        <v>1300</v>
      </c>
      <c r="H86" s="27">
        <v>6350</v>
      </c>
    </row>
    <row r="87" spans="1:10">
      <c r="A87" s="54"/>
      <c r="B87" s="57" t="s">
        <v>93</v>
      </c>
      <c r="C87" s="29">
        <v>84091</v>
      </c>
      <c r="D87" s="29">
        <v>163836</v>
      </c>
      <c r="E87" s="29">
        <v>0</v>
      </c>
      <c r="F87" s="29">
        <v>423</v>
      </c>
      <c r="G87" s="29">
        <v>112845</v>
      </c>
      <c r="H87" s="29">
        <v>361195</v>
      </c>
    </row>
    <row r="88" spans="1:10">
      <c r="A88" s="54"/>
      <c r="B88" s="57"/>
      <c r="C88" s="37"/>
      <c r="D88" s="37"/>
      <c r="E88" s="37"/>
      <c r="F88" s="37"/>
      <c r="G88" s="37"/>
      <c r="H88" s="37"/>
    </row>
    <row r="89" spans="1:10">
      <c r="A89" s="54">
        <v>245</v>
      </c>
      <c r="B89" s="49" t="s">
        <v>94</v>
      </c>
      <c r="C89" s="27">
        <v>0</v>
      </c>
      <c r="D89" s="27">
        <v>0</v>
      </c>
      <c r="E89" s="27">
        <v>0</v>
      </c>
      <c r="F89" s="27">
        <v>0</v>
      </c>
      <c r="G89" s="27">
        <v>0</v>
      </c>
      <c r="H89" s="27">
        <v>0</v>
      </c>
    </row>
    <row r="90" spans="1:10">
      <c r="A90" s="54"/>
      <c r="B90" s="57" t="s">
        <v>94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</row>
    <row r="91" spans="1:10">
      <c r="A91" s="54"/>
      <c r="B91" s="56"/>
      <c r="C91" s="12"/>
      <c r="D91" s="12"/>
      <c r="E91" s="12"/>
      <c r="F91" s="12"/>
      <c r="G91" s="12"/>
      <c r="H91" s="12"/>
    </row>
    <row r="92" spans="1:10">
      <c r="A92" s="54"/>
      <c r="B92" s="58" t="s">
        <v>95</v>
      </c>
      <c r="C92" s="59">
        <v>1096557</v>
      </c>
      <c r="D92" s="59">
        <v>2806280</v>
      </c>
      <c r="E92" s="59">
        <v>0</v>
      </c>
      <c r="F92" s="59">
        <v>15092</v>
      </c>
      <c r="G92" s="59">
        <v>2012920</v>
      </c>
      <c r="H92" s="59">
        <v>5930849</v>
      </c>
    </row>
    <row r="93" spans="1:10">
      <c r="A93" s="12"/>
      <c r="B93" s="55"/>
      <c r="C93" s="12"/>
      <c r="D93" s="12"/>
      <c r="E93" s="12"/>
      <c r="F93" s="12"/>
      <c r="G93" s="12"/>
      <c r="H93" s="12"/>
    </row>
    <row r="94" spans="1:10">
      <c r="A94" s="14"/>
      <c r="B94" s="40" t="s">
        <v>97</v>
      </c>
      <c r="C94" s="24"/>
      <c r="D94" s="14"/>
      <c r="E94" s="14"/>
      <c r="F94" s="14"/>
      <c r="G94" s="14"/>
      <c r="H94" s="14"/>
    </row>
    <row r="95" spans="1:10">
      <c r="A95" s="14"/>
      <c r="B95" s="12" t="s">
        <v>98</v>
      </c>
      <c r="C95" s="41">
        <v>3.85E-2</v>
      </c>
      <c r="D95" s="14"/>
      <c r="E95" s="14"/>
      <c r="F95" s="14"/>
      <c r="G95" s="14"/>
      <c r="H95" s="14"/>
    </row>
    <row r="96" spans="1:10">
      <c r="A96" s="14"/>
      <c r="B96" s="21" t="s">
        <v>99</v>
      </c>
      <c r="C96" s="60">
        <v>42736</v>
      </c>
      <c r="D96" s="14"/>
      <c r="E96" s="14"/>
      <c r="F96" s="14"/>
      <c r="G96" s="14"/>
      <c r="H96" s="14"/>
    </row>
    <row r="97" spans="1:8">
      <c r="A97" s="14"/>
      <c r="B97" s="12" t="s">
        <v>100</v>
      </c>
      <c r="C97" s="43" t="s">
        <v>108</v>
      </c>
      <c r="D97" s="14"/>
      <c r="E97" s="14"/>
      <c r="F97" s="14"/>
      <c r="G97" s="14"/>
      <c r="H97" s="14"/>
    </row>
    <row r="98" spans="1:8">
      <c r="A98" s="14"/>
      <c r="B98" s="12" t="s">
        <v>102</v>
      </c>
      <c r="C98" s="43" t="s">
        <v>103</v>
      </c>
      <c r="D98" s="14"/>
      <c r="E98" s="14"/>
      <c r="F98" s="14"/>
      <c r="G98" s="14"/>
      <c r="H98" s="14"/>
    </row>
    <row r="99" spans="1:8">
      <c r="A99" s="14"/>
      <c r="B99" s="12" t="s">
        <v>104</v>
      </c>
      <c r="C99" s="41">
        <v>0.04</v>
      </c>
      <c r="D99" s="14"/>
      <c r="E99" s="14"/>
      <c r="F99" s="14"/>
      <c r="G99" s="14"/>
      <c r="H99" s="14"/>
    </row>
    <row r="100" spans="1:8">
      <c r="A100" s="14"/>
      <c r="B100" s="12" t="s">
        <v>105</v>
      </c>
      <c r="C100" s="41">
        <v>4.2000000000000003E-2</v>
      </c>
      <c r="D100" s="14"/>
      <c r="E100" s="14"/>
      <c r="F100" s="14"/>
      <c r="G100" s="14"/>
      <c r="H100" s="14"/>
    </row>
    <row r="101" spans="1:8">
      <c r="A101" s="14"/>
      <c r="B101" s="12" t="s">
        <v>106</v>
      </c>
      <c r="C101" s="41"/>
      <c r="D101" s="14"/>
      <c r="E101" s="14"/>
      <c r="F101" s="14"/>
      <c r="G101" s="14"/>
      <c r="H101" s="14"/>
    </row>
    <row r="102" spans="1:8">
      <c r="A102" s="14"/>
      <c r="B102" s="12"/>
      <c r="C102" s="24"/>
      <c r="D102" s="14"/>
      <c r="E102" s="14"/>
      <c r="F102" s="14"/>
      <c r="G102" s="14"/>
      <c r="H102" s="14"/>
    </row>
    <row r="103" spans="1:8">
      <c r="A103" s="14"/>
      <c r="B103" s="14"/>
      <c r="C103" s="14"/>
      <c r="D103" s="14"/>
      <c r="E103" s="14"/>
      <c r="F103" s="14"/>
      <c r="G103" s="14"/>
      <c r="H103" s="14"/>
    </row>
    <row r="104" spans="1:8">
      <c r="B104" s="61"/>
      <c r="C104" s="61"/>
    </row>
    <row r="108" spans="1:8">
      <c r="B108" s="61"/>
      <c r="C108" s="62"/>
      <c r="D108" s="62"/>
      <c r="E108" s="62"/>
      <c r="F108" s="62"/>
      <c r="G108" s="62"/>
      <c r="H108" s="62"/>
    </row>
    <row r="109" spans="1:8">
      <c r="B109" s="61"/>
      <c r="C109" s="50"/>
      <c r="D109" s="50"/>
      <c r="E109" s="50"/>
      <c r="F109" s="50"/>
      <c r="G109" s="50"/>
      <c r="H109" s="50"/>
    </row>
    <row r="110" spans="1:8">
      <c r="B110" s="61"/>
    </row>
  </sheetData>
  <pageMargins left="0.7" right="0.5" top="0.5" bottom="0.5" header="0.3" footer="0.3"/>
  <pageSetup scale="56" orientation="portrait" r:id="rId1"/>
  <headerFooter>
    <oddFooter>&amp;LWillis Towers Watson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2"/>
  <sheetViews>
    <sheetView zoomScale="85" zoomScaleNormal="85" workbookViewId="0">
      <pane xSplit="2" ySplit="7" topLeftCell="C8" activePane="bottomRight" state="frozen"/>
      <selection activeCell="A4" sqref="A4"/>
      <selection pane="topRight" activeCell="A4" sqref="A4"/>
      <selection pane="bottomLeft" activeCell="A4" sqref="A4"/>
      <selection pane="bottomRight" activeCell="L36" sqref="L36"/>
    </sheetView>
  </sheetViews>
  <sheetFormatPr defaultColWidth="3.140625" defaultRowHeight="12.75"/>
  <cols>
    <col min="1" max="1" width="4.42578125" style="15" customWidth="1"/>
    <col min="2" max="2" width="47.28515625" style="15" customWidth="1"/>
    <col min="3" max="7" width="17" style="15" customWidth="1"/>
    <col min="8" max="8" width="17" style="47" customWidth="1"/>
    <col min="9" max="9" width="6" style="15" customWidth="1"/>
    <col min="10" max="16384" width="3.140625" style="15"/>
  </cols>
  <sheetData>
    <row r="1" spans="1:10">
      <c r="A1" s="11" t="s">
        <v>12</v>
      </c>
      <c r="B1" s="12"/>
      <c r="C1" s="13"/>
      <c r="D1" s="13"/>
      <c r="E1" s="13"/>
      <c r="F1" s="13"/>
      <c r="G1" s="13"/>
      <c r="H1" s="14"/>
    </row>
    <row r="2" spans="1:10">
      <c r="A2" s="11" t="s">
        <v>13</v>
      </c>
      <c r="B2" s="12"/>
      <c r="C2" s="13"/>
      <c r="D2" s="13"/>
      <c r="E2" s="13"/>
      <c r="F2" s="13"/>
      <c r="G2" s="13"/>
      <c r="H2" s="14"/>
    </row>
    <row r="3" spans="1:10">
      <c r="A3" s="16" t="s">
        <v>334</v>
      </c>
      <c r="B3" s="11"/>
      <c r="C3" s="13"/>
      <c r="D3" s="13"/>
      <c r="E3" s="13"/>
      <c r="F3" s="13"/>
      <c r="G3" s="13"/>
      <c r="H3" s="14"/>
    </row>
    <row r="4" spans="1:10">
      <c r="A4" s="20" t="s">
        <v>335</v>
      </c>
      <c r="B4" s="11"/>
      <c r="C4" s="17"/>
      <c r="D4" s="17"/>
      <c r="E4" s="18"/>
      <c r="F4" s="19" t="s">
        <v>14</v>
      </c>
      <c r="G4" s="17"/>
      <c r="H4" s="18" t="s">
        <v>15</v>
      </c>
    </row>
    <row r="5" spans="1:10">
      <c r="A5" s="12"/>
      <c r="B5" s="12"/>
      <c r="C5" s="17"/>
      <c r="D5" s="17"/>
      <c r="E5" s="18" t="s">
        <v>16</v>
      </c>
      <c r="F5" s="19" t="s">
        <v>17</v>
      </c>
      <c r="G5" s="19"/>
      <c r="H5" s="18" t="s">
        <v>18</v>
      </c>
    </row>
    <row r="6" spans="1:10">
      <c r="A6" s="12"/>
      <c r="B6" s="12"/>
      <c r="C6" s="17" t="s">
        <v>17</v>
      </c>
      <c r="D6" s="17" t="s">
        <v>19</v>
      </c>
      <c r="E6" s="18" t="s">
        <v>20</v>
      </c>
      <c r="F6" s="19" t="s">
        <v>21</v>
      </c>
      <c r="G6" s="19" t="s">
        <v>22</v>
      </c>
      <c r="H6" s="18" t="s">
        <v>23</v>
      </c>
    </row>
    <row r="7" spans="1:10">
      <c r="A7" s="12"/>
      <c r="B7" s="20" t="s">
        <v>24</v>
      </c>
      <c r="C7" s="17" t="s">
        <v>21</v>
      </c>
      <c r="D7" s="17" t="s">
        <v>21</v>
      </c>
      <c r="E7" s="18" t="s">
        <v>25</v>
      </c>
      <c r="F7" s="19" t="s">
        <v>26</v>
      </c>
      <c r="G7" s="19" t="s">
        <v>26</v>
      </c>
      <c r="H7" s="18" t="s">
        <v>21</v>
      </c>
    </row>
    <row r="8" spans="1:10">
      <c r="A8" s="12"/>
      <c r="B8" s="20"/>
      <c r="C8" s="13"/>
      <c r="D8" s="13"/>
      <c r="E8" s="13"/>
      <c r="F8" s="13"/>
      <c r="G8" s="13"/>
      <c r="H8" s="14"/>
    </row>
    <row r="9" spans="1:10">
      <c r="A9" s="21">
        <v>140</v>
      </c>
      <c r="B9" s="22" t="s">
        <v>27</v>
      </c>
      <c r="C9" s="23">
        <v>5322124</v>
      </c>
      <c r="D9" s="23">
        <v>13448340</v>
      </c>
      <c r="E9" s="23">
        <v>-18520743</v>
      </c>
      <c r="F9" s="23">
        <v>78793</v>
      </c>
      <c r="G9" s="23">
        <v>5431364</v>
      </c>
      <c r="H9" s="24">
        <v>5759878</v>
      </c>
      <c r="J9" s="25"/>
    </row>
    <row r="10" spans="1:10">
      <c r="A10" s="21">
        <v>215</v>
      </c>
      <c r="B10" s="22" t="s">
        <v>28</v>
      </c>
      <c r="C10" s="26">
        <v>4012020</v>
      </c>
      <c r="D10" s="26">
        <v>10896707</v>
      </c>
      <c r="E10" s="26">
        <v>-15762451</v>
      </c>
      <c r="F10" s="26">
        <v>74093</v>
      </c>
      <c r="G10" s="26">
        <v>4411171</v>
      </c>
      <c r="H10" s="27">
        <v>3631540</v>
      </c>
      <c r="J10" s="25"/>
    </row>
    <row r="11" spans="1:10">
      <c r="A11" s="21">
        <v>150</v>
      </c>
      <c r="B11" s="22" t="s">
        <v>29</v>
      </c>
      <c r="C11" s="26">
        <v>23756</v>
      </c>
      <c r="D11" s="26">
        <v>1210431</v>
      </c>
      <c r="E11" s="26">
        <v>-1170889</v>
      </c>
      <c r="F11" s="26">
        <v>11419</v>
      </c>
      <c r="G11" s="26">
        <v>499123</v>
      </c>
      <c r="H11" s="27">
        <v>573840</v>
      </c>
      <c r="J11" s="25"/>
    </row>
    <row r="12" spans="1:10">
      <c r="A12" s="21"/>
      <c r="B12" s="28" t="s">
        <v>30</v>
      </c>
      <c r="C12" s="29">
        <v>9357900</v>
      </c>
      <c r="D12" s="29">
        <v>25555478</v>
      </c>
      <c r="E12" s="29">
        <v>-35454083</v>
      </c>
      <c r="F12" s="29">
        <v>164305</v>
      </c>
      <c r="G12" s="29">
        <v>10341658</v>
      </c>
      <c r="H12" s="29">
        <v>9965258</v>
      </c>
      <c r="J12" s="25"/>
    </row>
    <row r="13" spans="1:10">
      <c r="A13" s="21">
        <v>225</v>
      </c>
      <c r="B13" s="22" t="s">
        <v>31</v>
      </c>
      <c r="C13" s="26">
        <v>0</v>
      </c>
      <c r="D13" s="26">
        <v>119625</v>
      </c>
      <c r="E13" s="26">
        <v>-272222</v>
      </c>
      <c r="F13" s="26">
        <v>0</v>
      </c>
      <c r="G13" s="26">
        <v>49810</v>
      </c>
      <c r="H13" s="27">
        <v>-102787</v>
      </c>
      <c r="J13" s="25"/>
    </row>
    <row r="14" spans="1:10">
      <c r="A14" s="21"/>
      <c r="B14" s="28" t="s">
        <v>32</v>
      </c>
      <c r="C14" s="29">
        <v>9357900</v>
      </c>
      <c r="D14" s="29">
        <v>25675103</v>
      </c>
      <c r="E14" s="29">
        <v>-35726305</v>
      </c>
      <c r="F14" s="29">
        <v>164305</v>
      </c>
      <c r="G14" s="29">
        <v>10391468</v>
      </c>
      <c r="H14" s="29">
        <v>9862471</v>
      </c>
      <c r="J14" s="25"/>
    </row>
    <row r="15" spans="1:10">
      <c r="A15" s="21"/>
      <c r="B15" s="22"/>
      <c r="C15" s="21"/>
      <c r="D15" s="21"/>
      <c r="E15" s="21"/>
      <c r="F15" s="21"/>
      <c r="G15" s="21"/>
      <c r="H15" s="12"/>
    </row>
    <row r="16" spans="1:10">
      <c r="A16" s="21">
        <v>211</v>
      </c>
      <c r="B16" s="22" t="s">
        <v>33</v>
      </c>
      <c r="C16" s="23">
        <v>5628139</v>
      </c>
      <c r="D16" s="23">
        <v>11675431</v>
      </c>
      <c r="E16" s="23">
        <v>-16793248</v>
      </c>
      <c r="F16" s="23">
        <v>32327</v>
      </c>
      <c r="G16" s="23">
        <v>4734722</v>
      </c>
      <c r="H16" s="24">
        <v>5277371</v>
      </c>
      <c r="J16" s="25"/>
    </row>
    <row r="17" spans="1:10">
      <c r="A17" s="21">
        <v>147</v>
      </c>
      <c r="B17" s="22" t="s">
        <v>34</v>
      </c>
      <c r="C17" s="27">
        <v>0</v>
      </c>
      <c r="D17" s="27">
        <v>106375</v>
      </c>
      <c r="E17" s="27">
        <v>-684457</v>
      </c>
      <c r="F17" s="27">
        <v>0</v>
      </c>
      <c r="G17" s="27">
        <v>44809</v>
      </c>
      <c r="H17" s="27">
        <v>-533273</v>
      </c>
      <c r="J17" s="25"/>
    </row>
    <row r="18" spans="1:10">
      <c r="A18" s="21">
        <v>169</v>
      </c>
      <c r="B18" s="22" t="s">
        <v>35</v>
      </c>
      <c r="C18" s="26">
        <v>851814</v>
      </c>
      <c r="D18" s="26">
        <v>1264057</v>
      </c>
      <c r="E18" s="26">
        <v>-1709907</v>
      </c>
      <c r="F18" s="26">
        <v>3887</v>
      </c>
      <c r="G18" s="26">
        <v>506649</v>
      </c>
      <c r="H18" s="27">
        <v>916500</v>
      </c>
      <c r="J18" s="25"/>
    </row>
    <row r="19" spans="1:10">
      <c r="A19" s="21"/>
      <c r="B19" s="30" t="s">
        <v>36</v>
      </c>
      <c r="C19" s="29">
        <v>6479953</v>
      </c>
      <c r="D19" s="29">
        <v>13045863</v>
      </c>
      <c r="E19" s="29">
        <v>-19187612</v>
      </c>
      <c r="F19" s="29">
        <v>36214</v>
      </c>
      <c r="G19" s="29">
        <v>5286180</v>
      </c>
      <c r="H19" s="29">
        <v>5660598</v>
      </c>
      <c r="J19" s="25"/>
    </row>
    <row r="20" spans="1:10">
      <c r="A20" s="21">
        <v>119</v>
      </c>
      <c r="B20" s="22" t="s">
        <v>37</v>
      </c>
      <c r="C20" s="26">
        <v>1586048</v>
      </c>
      <c r="D20" s="26">
        <v>2769739</v>
      </c>
      <c r="E20" s="26">
        <v>-3735043</v>
      </c>
      <c r="F20" s="26">
        <v>10480</v>
      </c>
      <c r="G20" s="26">
        <v>1123956</v>
      </c>
      <c r="H20" s="27">
        <v>1755180</v>
      </c>
    </row>
    <row r="21" spans="1:10">
      <c r="A21" s="21">
        <v>166</v>
      </c>
      <c r="B21" s="22" t="s">
        <v>38</v>
      </c>
      <c r="C21" s="26">
        <v>0</v>
      </c>
      <c r="D21" s="26">
        <v>708356</v>
      </c>
      <c r="E21" s="26">
        <v>-1431235</v>
      </c>
      <c r="F21" s="26">
        <v>92</v>
      </c>
      <c r="G21" s="26">
        <v>293536</v>
      </c>
      <c r="H21" s="27">
        <v>-429251</v>
      </c>
      <c r="J21" s="25"/>
    </row>
    <row r="22" spans="1:10">
      <c r="A22" s="21">
        <v>192</v>
      </c>
      <c r="B22" s="22" t="s">
        <v>39</v>
      </c>
      <c r="C22" s="26">
        <v>476925</v>
      </c>
      <c r="D22" s="26">
        <v>481803</v>
      </c>
      <c r="E22" s="26">
        <v>-744940</v>
      </c>
      <c r="F22" s="26">
        <v>1612</v>
      </c>
      <c r="G22" s="26">
        <v>189573</v>
      </c>
      <c r="H22" s="27">
        <v>404973</v>
      </c>
      <c r="J22" s="25"/>
    </row>
    <row r="23" spans="1:10">
      <c r="A23" s="21"/>
      <c r="B23" s="30" t="s">
        <v>40</v>
      </c>
      <c r="C23" s="29">
        <v>2062973</v>
      </c>
      <c r="D23" s="29">
        <v>3959898</v>
      </c>
      <c r="E23" s="29">
        <v>-5911218</v>
      </c>
      <c r="F23" s="29">
        <v>12184</v>
      </c>
      <c r="G23" s="29">
        <v>1607065</v>
      </c>
      <c r="H23" s="29">
        <v>1730902</v>
      </c>
      <c r="J23" s="25"/>
    </row>
    <row r="24" spans="1:10">
      <c r="A24" s="21"/>
      <c r="B24" s="30" t="s">
        <v>41</v>
      </c>
      <c r="C24" s="29">
        <v>8542926</v>
      </c>
      <c r="D24" s="29">
        <v>17005761</v>
      </c>
      <c r="E24" s="29">
        <v>-25098830</v>
      </c>
      <c r="F24" s="29">
        <v>48398</v>
      </c>
      <c r="G24" s="29">
        <v>6893245</v>
      </c>
      <c r="H24" s="29">
        <v>7391500</v>
      </c>
      <c r="J24" s="25"/>
    </row>
    <row r="25" spans="1:10">
      <c r="A25" s="21"/>
      <c r="B25" s="22"/>
      <c r="C25" s="21"/>
      <c r="D25" s="21"/>
      <c r="E25" s="21"/>
      <c r="F25" s="21"/>
      <c r="G25" s="21"/>
      <c r="H25" s="12"/>
      <c r="J25" s="25"/>
    </row>
    <row r="26" spans="1:10">
      <c r="A26" s="21">
        <v>170</v>
      </c>
      <c r="B26" s="22" t="s">
        <v>42</v>
      </c>
      <c r="C26" s="23">
        <v>2988198</v>
      </c>
      <c r="D26" s="23">
        <v>6727361</v>
      </c>
      <c r="E26" s="23">
        <v>-9706681</v>
      </c>
      <c r="F26" s="23">
        <v>37120</v>
      </c>
      <c r="G26" s="23">
        <v>2714302</v>
      </c>
      <c r="H26" s="24">
        <v>2760300</v>
      </c>
      <c r="J26" s="25"/>
    </row>
    <row r="27" spans="1:10">
      <c r="A27" s="21">
        <v>132</v>
      </c>
      <c r="B27" s="22" t="s">
        <v>43</v>
      </c>
      <c r="C27" s="26">
        <v>1667459</v>
      </c>
      <c r="D27" s="26">
        <v>4205130</v>
      </c>
      <c r="E27" s="26">
        <v>-6501536</v>
      </c>
      <c r="F27" s="26">
        <v>26761</v>
      </c>
      <c r="G27" s="26">
        <v>1695751</v>
      </c>
      <c r="H27" s="27">
        <v>1093565</v>
      </c>
      <c r="J27" s="25"/>
    </row>
    <row r="28" spans="1:10">
      <c r="A28" s="21">
        <v>190</v>
      </c>
      <c r="B28" s="22" t="s">
        <v>44</v>
      </c>
      <c r="C28" s="26">
        <v>7570312</v>
      </c>
      <c r="D28" s="26">
        <v>10348275</v>
      </c>
      <c r="E28" s="26">
        <v>-14202666</v>
      </c>
      <c r="F28" s="26">
        <v>67613</v>
      </c>
      <c r="G28" s="26">
        <v>4100783</v>
      </c>
      <c r="H28" s="27">
        <v>7884317</v>
      </c>
      <c r="J28" s="25"/>
    </row>
    <row r="29" spans="1:10">
      <c r="A29" s="21">
        <v>120</v>
      </c>
      <c r="B29" s="22" t="s">
        <v>45</v>
      </c>
      <c r="C29" s="26">
        <v>712252</v>
      </c>
      <c r="D29" s="26">
        <v>1539318</v>
      </c>
      <c r="E29" s="26">
        <v>-2019607</v>
      </c>
      <c r="F29" s="26">
        <v>8588</v>
      </c>
      <c r="G29" s="26">
        <v>618458</v>
      </c>
      <c r="H29" s="27">
        <v>859009</v>
      </c>
    </row>
    <row r="30" spans="1:10">
      <c r="A30" s="21">
        <v>280</v>
      </c>
      <c r="B30" s="22" t="s">
        <v>46</v>
      </c>
      <c r="C30" s="26">
        <v>915947</v>
      </c>
      <c r="D30" s="26">
        <v>1453518</v>
      </c>
      <c r="E30" s="26">
        <v>-2150743</v>
      </c>
      <c r="F30" s="26">
        <v>10849</v>
      </c>
      <c r="G30" s="26">
        <v>579417</v>
      </c>
      <c r="H30" s="27">
        <v>808988</v>
      </c>
      <c r="J30" s="25"/>
    </row>
    <row r="31" spans="1:10">
      <c r="A31" s="21"/>
      <c r="B31" s="30" t="s">
        <v>47</v>
      </c>
      <c r="C31" s="29">
        <v>13854168</v>
      </c>
      <c r="D31" s="29">
        <v>24273602</v>
      </c>
      <c r="E31" s="29">
        <v>-34581233</v>
      </c>
      <c r="F31" s="29">
        <v>150931</v>
      </c>
      <c r="G31" s="29">
        <v>9708711</v>
      </c>
      <c r="H31" s="29">
        <v>13406179</v>
      </c>
      <c r="J31" s="25"/>
    </row>
    <row r="32" spans="1:10">
      <c r="A32" s="21">
        <v>202</v>
      </c>
      <c r="B32" s="22" t="s">
        <v>48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7">
        <v>0</v>
      </c>
      <c r="J32" s="25"/>
    </row>
    <row r="33" spans="1:10">
      <c r="A33" s="21"/>
      <c r="B33" s="30" t="s">
        <v>49</v>
      </c>
      <c r="C33" s="29">
        <v>13854168</v>
      </c>
      <c r="D33" s="29">
        <v>24273602</v>
      </c>
      <c r="E33" s="29">
        <v>-34581233</v>
      </c>
      <c r="F33" s="29">
        <v>150931</v>
      </c>
      <c r="G33" s="29">
        <v>9708711</v>
      </c>
      <c r="H33" s="29">
        <v>13406179</v>
      </c>
      <c r="J33" s="25"/>
    </row>
    <row r="34" spans="1:10">
      <c r="A34" s="21"/>
      <c r="B34" s="22"/>
      <c r="C34" s="21"/>
      <c r="D34" s="21"/>
      <c r="E34" s="21"/>
      <c r="F34" s="21"/>
      <c r="G34" s="21"/>
      <c r="H34" s="12"/>
      <c r="J34" s="25"/>
    </row>
    <row r="35" spans="1:10">
      <c r="A35" s="21">
        <v>110</v>
      </c>
      <c r="B35" s="22" t="s">
        <v>50</v>
      </c>
      <c r="C35" s="23">
        <v>1282432</v>
      </c>
      <c r="D35" s="23">
        <v>3065346</v>
      </c>
      <c r="E35" s="23">
        <v>-4004155</v>
      </c>
      <c r="F35" s="23">
        <v>21315</v>
      </c>
      <c r="G35" s="23">
        <v>1239775</v>
      </c>
      <c r="H35" s="24">
        <v>1604713</v>
      </c>
      <c r="J35" s="25"/>
    </row>
    <row r="36" spans="1:10">
      <c r="A36" s="21">
        <v>117</v>
      </c>
      <c r="B36" s="22" t="s">
        <v>51</v>
      </c>
      <c r="C36" s="26">
        <v>244473</v>
      </c>
      <c r="D36" s="26">
        <v>1277462</v>
      </c>
      <c r="E36" s="26">
        <v>-1766495</v>
      </c>
      <c r="F36" s="26">
        <v>10918</v>
      </c>
      <c r="G36" s="26">
        <v>518759</v>
      </c>
      <c r="H36" s="27">
        <v>285117</v>
      </c>
      <c r="J36" s="25"/>
    </row>
    <row r="37" spans="1:10">
      <c r="A37" s="21">
        <v>180</v>
      </c>
      <c r="B37" s="22" t="s">
        <v>52</v>
      </c>
      <c r="C37" s="26">
        <v>3987</v>
      </c>
      <c r="D37" s="26">
        <v>130607</v>
      </c>
      <c r="E37" s="26">
        <v>-91891</v>
      </c>
      <c r="F37" s="26">
        <v>3227</v>
      </c>
      <c r="G37" s="26">
        <v>53979</v>
      </c>
      <c r="H37" s="27">
        <v>99909</v>
      </c>
    </row>
    <row r="38" spans="1:10">
      <c r="A38" s="21">
        <v>600</v>
      </c>
      <c r="B38" s="22" t="s">
        <v>53</v>
      </c>
      <c r="C38" s="27">
        <v>12158</v>
      </c>
      <c r="D38" s="27">
        <v>128953</v>
      </c>
      <c r="E38" s="27">
        <v>-286612</v>
      </c>
      <c r="F38" s="27">
        <v>1383</v>
      </c>
      <c r="G38" s="27">
        <v>52057</v>
      </c>
      <c r="H38" s="27">
        <v>-92061</v>
      </c>
      <c r="J38" s="25"/>
    </row>
    <row r="39" spans="1:10">
      <c r="A39" s="21">
        <v>701</v>
      </c>
      <c r="B39" s="22" t="s">
        <v>54</v>
      </c>
      <c r="C39" s="27">
        <v>1367992</v>
      </c>
      <c r="D39" s="27">
        <v>1393553</v>
      </c>
      <c r="E39" s="27">
        <v>-2024545</v>
      </c>
      <c r="F39" s="27">
        <v>6082</v>
      </c>
      <c r="G39" s="27">
        <v>537124</v>
      </c>
      <c r="H39" s="27">
        <v>1280206</v>
      </c>
      <c r="J39" s="25"/>
    </row>
    <row r="40" spans="1:10">
      <c r="A40" s="21">
        <v>702</v>
      </c>
      <c r="B40" s="22" t="s">
        <v>55</v>
      </c>
      <c r="C40" s="27">
        <v>0</v>
      </c>
      <c r="D40" s="27">
        <v>1149872</v>
      </c>
      <c r="E40" s="27">
        <v>-2126594</v>
      </c>
      <c r="F40" s="27">
        <v>5067</v>
      </c>
      <c r="G40" s="27">
        <v>474488</v>
      </c>
      <c r="H40" s="27">
        <v>-497167</v>
      </c>
      <c r="J40" s="25"/>
    </row>
    <row r="41" spans="1:10">
      <c r="A41" s="21"/>
      <c r="B41" s="30" t="s">
        <v>56</v>
      </c>
      <c r="C41" s="29">
        <v>2911042</v>
      </c>
      <c r="D41" s="29">
        <v>7145793</v>
      </c>
      <c r="E41" s="29">
        <v>-10300292</v>
      </c>
      <c r="F41" s="29">
        <v>47992</v>
      </c>
      <c r="G41" s="29">
        <v>2876182</v>
      </c>
      <c r="H41" s="29">
        <v>2680717</v>
      </c>
    </row>
    <row r="42" spans="1:10">
      <c r="A42" s="21"/>
      <c r="B42" s="22"/>
      <c r="C42" s="21"/>
      <c r="D42" s="21"/>
      <c r="E42" s="21"/>
      <c r="F42" s="21"/>
      <c r="G42" s="21"/>
      <c r="H42" s="12"/>
      <c r="J42" s="25"/>
    </row>
    <row r="43" spans="1:10">
      <c r="A43" s="21">
        <v>250</v>
      </c>
      <c r="B43" s="22" t="s">
        <v>57</v>
      </c>
      <c r="C43" s="23">
        <v>7458350</v>
      </c>
      <c r="D43" s="23">
        <v>17639260</v>
      </c>
      <c r="E43" s="23">
        <v>-25613957</v>
      </c>
      <c r="F43" s="23">
        <v>96985</v>
      </c>
      <c r="G43" s="23">
        <v>7132707</v>
      </c>
      <c r="H43" s="24">
        <v>6713345</v>
      </c>
      <c r="J43" s="25"/>
    </row>
    <row r="44" spans="1:10">
      <c r="A44" s="21">
        <v>160</v>
      </c>
      <c r="B44" s="22" t="s">
        <v>58</v>
      </c>
      <c r="C44" s="26">
        <v>36081</v>
      </c>
      <c r="D44" s="26">
        <v>1732643</v>
      </c>
      <c r="E44" s="26">
        <v>-2328259</v>
      </c>
      <c r="F44" s="26">
        <v>19325</v>
      </c>
      <c r="G44" s="26">
        <v>717550</v>
      </c>
      <c r="H44" s="27">
        <v>177340</v>
      </c>
      <c r="J44" s="25"/>
    </row>
    <row r="45" spans="1:10">
      <c r="A45" s="21"/>
      <c r="B45" s="30" t="s">
        <v>59</v>
      </c>
      <c r="C45" s="29">
        <v>7494431</v>
      </c>
      <c r="D45" s="29">
        <v>19371903</v>
      </c>
      <c r="E45" s="29">
        <v>-27942216</v>
      </c>
      <c r="F45" s="29">
        <v>116310</v>
      </c>
      <c r="G45" s="29">
        <v>7850257</v>
      </c>
      <c r="H45" s="29">
        <v>6890685</v>
      </c>
      <c r="J45" s="25"/>
    </row>
    <row r="46" spans="1:10">
      <c r="A46" s="21"/>
      <c r="B46" s="21"/>
      <c r="C46" s="21"/>
      <c r="D46" s="21"/>
      <c r="E46" s="21"/>
      <c r="F46" s="21"/>
      <c r="G46" s="21"/>
      <c r="H46" s="12"/>
    </row>
    <row r="47" spans="1:10">
      <c r="A47" s="21">
        <v>167</v>
      </c>
      <c r="B47" s="22" t="s">
        <v>60</v>
      </c>
      <c r="C47" s="23">
        <v>3590102</v>
      </c>
      <c r="D47" s="23">
        <v>6542984</v>
      </c>
      <c r="E47" s="23">
        <v>-9618343</v>
      </c>
      <c r="F47" s="23">
        <v>23036</v>
      </c>
      <c r="G47" s="23">
        <v>2636637</v>
      </c>
      <c r="H47" s="24">
        <v>3174416</v>
      </c>
      <c r="J47" s="25"/>
    </row>
    <row r="48" spans="1:10">
      <c r="A48" s="21">
        <v>198</v>
      </c>
      <c r="B48" s="22" t="s">
        <v>61</v>
      </c>
      <c r="C48" s="26">
        <v>2245365</v>
      </c>
      <c r="D48" s="26">
        <v>3301795</v>
      </c>
      <c r="E48" s="26">
        <v>-4902657</v>
      </c>
      <c r="F48" s="26">
        <v>11866</v>
      </c>
      <c r="G48" s="26">
        <v>1319878</v>
      </c>
      <c r="H48" s="27">
        <v>1976247</v>
      </c>
      <c r="J48" s="25"/>
    </row>
    <row r="49" spans="1:10">
      <c r="A49" s="21">
        <v>114</v>
      </c>
      <c r="B49" s="22" t="s">
        <v>62</v>
      </c>
      <c r="C49" s="26">
        <v>597108</v>
      </c>
      <c r="D49" s="26">
        <v>764865</v>
      </c>
      <c r="E49" s="26">
        <v>-1184652</v>
      </c>
      <c r="F49" s="26">
        <v>2611</v>
      </c>
      <c r="G49" s="26">
        <v>305231</v>
      </c>
      <c r="H49" s="27">
        <v>485163</v>
      </c>
      <c r="J49" s="25"/>
    </row>
    <row r="50" spans="1:10">
      <c r="A50" s="21"/>
      <c r="B50" s="30" t="s">
        <v>63</v>
      </c>
      <c r="C50" s="29">
        <v>6432575</v>
      </c>
      <c r="D50" s="29">
        <v>10609644</v>
      </c>
      <c r="E50" s="29">
        <v>-15705652</v>
      </c>
      <c r="F50" s="29">
        <v>37513</v>
      </c>
      <c r="G50" s="29">
        <v>4261746</v>
      </c>
      <c r="H50" s="29">
        <v>5635826</v>
      </c>
      <c r="J50" s="25"/>
    </row>
    <row r="51" spans="1:10">
      <c r="A51" s="21"/>
      <c r="B51" s="22"/>
      <c r="C51" s="21"/>
      <c r="D51" s="21"/>
      <c r="E51" s="21"/>
      <c r="F51" s="21"/>
      <c r="G51" s="21"/>
      <c r="H51" s="12"/>
      <c r="J51" s="25"/>
    </row>
    <row r="52" spans="1:10">
      <c r="A52" s="21">
        <v>159</v>
      </c>
      <c r="B52" s="22" t="s">
        <v>64</v>
      </c>
      <c r="C52" s="23">
        <v>2914783</v>
      </c>
      <c r="D52" s="23">
        <v>4394377</v>
      </c>
      <c r="E52" s="23">
        <v>-6159782</v>
      </c>
      <c r="F52" s="23">
        <v>16285</v>
      </c>
      <c r="G52" s="23">
        <v>1760891</v>
      </c>
      <c r="H52" s="24">
        <v>2926554</v>
      </c>
      <c r="J52" s="25"/>
    </row>
    <row r="53" spans="1:10">
      <c r="A53" s="21">
        <v>168</v>
      </c>
      <c r="B53" s="22" t="s">
        <v>65</v>
      </c>
      <c r="C53" s="26">
        <v>3898816</v>
      </c>
      <c r="D53" s="26">
        <v>4882042</v>
      </c>
      <c r="E53" s="26">
        <v>-6680413</v>
      </c>
      <c r="F53" s="26">
        <v>15968</v>
      </c>
      <c r="G53" s="26">
        <v>1943905</v>
      </c>
      <c r="H53" s="27">
        <v>4060318</v>
      </c>
    </row>
    <row r="54" spans="1:10">
      <c r="A54" s="21">
        <v>161</v>
      </c>
      <c r="B54" s="22" t="s">
        <v>66</v>
      </c>
      <c r="C54" s="26">
        <v>1305867</v>
      </c>
      <c r="D54" s="26">
        <v>2245436</v>
      </c>
      <c r="E54" s="26">
        <v>-3040953</v>
      </c>
      <c r="F54" s="26">
        <v>8496</v>
      </c>
      <c r="G54" s="26">
        <v>902153</v>
      </c>
      <c r="H54" s="27">
        <v>1420999</v>
      </c>
      <c r="J54" s="25"/>
    </row>
    <row r="55" spans="1:10">
      <c r="A55" s="21">
        <v>111</v>
      </c>
      <c r="B55" s="22" t="s">
        <v>67</v>
      </c>
      <c r="C55" s="26">
        <v>0</v>
      </c>
      <c r="D55" s="26">
        <v>3862</v>
      </c>
      <c r="E55" s="26">
        <v>-1308</v>
      </c>
      <c r="F55" s="26">
        <v>0</v>
      </c>
      <c r="G55" s="26">
        <v>1669</v>
      </c>
      <c r="H55" s="27">
        <v>4223</v>
      </c>
      <c r="J55" s="25"/>
    </row>
    <row r="56" spans="1:10">
      <c r="A56" s="21">
        <v>194</v>
      </c>
      <c r="B56" s="22" t="s">
        <v>68</v>
      </c>
      <c r="C56" s="26">
        <v>561845</v>
      </c>
      <c r="D56" s="26">
        <v>614338</v>
      </c>
      <c r="E56" s="26">
        <v>-973835</v>
      </c>
      <c r="F56" s="26">
        <v>2932</v>
      </c>
      <c r="G56" s="26">
        <v>241209</v>
      </c>
      <c r="H56" s="27">
        <v>446489</v>
      </c>
      <c r="J56" s="25"/>
    </row>
    <row r="57" spans="1:10">
      <c r="A57" s="21"/>
      <c r="B57" s="30" t="s">
        <v>69</v>
      </c>
      <c r="C57" s="29">
        <v>8681311</v>
      </c>
      <c r="D57" s="29">
        <v>12140055</v>
      </c>
      <c r="E57" s="29">
        <v>-16856291</v>
      </c>
      <c r="F57" s="29">
        <v>43681</v>
      </c>
      <c r="G57" s="29">
        <v>4849827</v>
      </c>
      <c r="H57" s="29">
        <v>8858583</v>
      </c>
      <c r="J57" s="25"/>
    </row>
    <row r="58" spans="1:10">
      <c r="A58" s="21"/>
      <c r="B58" s="22"/>
      <c r="C58" s="21"/>
      <c r="D58" s="21"/>
      <c r="E58" s="21"/>
      <c r="F58" s="21"/>
      <c r="G58" s="21"/>
      <c r="H58" s="12"/>
    </row>
    <row r="59" spans="1:10">
      <c r="A59" s="21">
        <v>230</v>
      </c>
      <c r="B59" s="22" t="s">
        <v>70</v>
      </c>
      <c r="C59" s="23">
        <v>267627</v>
      </c>
      <c r="D59" s="23">
        <v>568790</v>
      </c>
      <c r="E59" s="23">
        <v>-783073</v>
      </c>
      <c r="F59" s="23">
        <v>2930</v>
      </c>
      <c r="G59" s="23">
        <v>228341</v>
      </c>
      <c r="H59" s="24">
        <v>284615</v>
      </c>
      <c r="J59" s="25"/>
    </row>
    <row r="60" spans="1:10">
      <c r="A60" s="21">
        <v>260</v>
      </c>
      <c r="B60" s="22" t="s">
        <v>71</v>
      </c>
      <c r="C60" s="26">
        <v>0</v>
      </c>
      <c r="D60" s="26">
        <v>82696</v>
      </c>
      <c r="E60" s="26">
        <v>-90513</v>
      </c>
      <c r="F60" s="26">
        <v>389</v>
      </c>
      <c r="G60" s="26">
        <v>34479</v>
      </c>
      <c r="H60" s="27">
        <v>27051</v>
      </c>
      <c r="J60" s="25"/>
    </row>
    <row r="61" spans="1:10">
      <c r="A61" s="21"/>
      <c r="B61" s="30" t="s">
        <v>72</v>
      </c>
      <c r="C61" s="29">
        <v>267627</v>
      </c>
      <c r="D61" s="29">
        <v>651486</v>
      </c>
      <c r="E61" s="29">
        <v>-873586</v>
      </c>
      <c r="F61" s="29">
        <v>3319</v>
      </c>
      <c r="G61" s="29">
        <v>262820</v>
      </c>
      <c r="H61" s="29">
        <v>311666</v>
      </c>
      <c r="J61" s="25"/>
    </row>
    <row r="62" spans="1:10">
      <c r="A62" s="21"/>
      <c r="B62" s="22"/>
      <c r="C62" s="21"/>
      <c r="D62" s="21"/>
      <c r="E62" s="21"/>
      <c r="F62" s="21"/>
      <c r="G62" s="21"/>
      <c r="H62" s="12"/>
    </row>
    <row r="63" spans="1:10">
      <c r="A63" s="21">
        <v>210</v>
      </c>
      <c r="B63" s="22" t="s">
        <v>73</v>
      </c>
      <c r="C63" s="23">
        <v>286332</v>
      </c>
      <c r="D63" s="23">
        <v>621454</v>
      </c>
      <c r="E63" s="23">
        <v>-926277</v>
      </c>
      <c r="F63" s="23">
        <v>4849</v>
      </c>
      <c r="G63" s="23">
        <v>250334</v>
      </c>
      <c r="H63" s="24">
        <v>236692</v>
      </c>
      <c r="J63" s="25"/>
    </row>
    <row r="64" spans="1:10">
      <c r="A64" s="21">
        <v>200</v>
      </c>
      <c r="B64" s="22" t="s">
        <v>74</v>
      </c>
      <c r="C64" s="26">
        <v>0</v>
      </c>
      <c r="D64" s="26">
        <v>21879</v>
      </c>
      <c r="E64" s="26">
        <v>-47009</v>
      </c>
      <c r="F64" s="26">
        <v>0</v>
      </c>
      <c r="G64" s="26">
        <v>9367</v>
      </c>
      <c r="H64" s="27">
        <v>-15763</v>
      </c>
      <c r="J64" s="25"/>
    </row>
    <row r="65" spans="1:10">
      <c r="A65" s="21"/>
      <c r="B65" s="30" t="s">
        <v>75</v>
      </c>
      <c r="C65" s="29">
        <v>286332</v>
      </c>
      <c r="D65" s="29">
        <v>643333</v>
      </c>
      <c r="E65" s="29">
        <v>-973286</v>
      </c>
      <c r="F65" s="29">
        <v>4849</v>
      </c>
      <c r="G65" s="29">
        <v>259701</v>
      </c>
      <c r="H65" s="29">
        <v>220929</v>
      </c>
      <c r="J65" s="25"/>
    </row>
    <row r="66" spans="1:10">
      <c r="A66" s="21"/>
      <c r="B66" s="22"/>
      <c r="C66" s="21"/>
      <c r="D66" s="21"/>
      <c r="E66" s="21"/>
      <c r="F66" s="21"/>
      <c r="G66" s="21"/>
      <c r="H66" s="12"/>
    </row>
    <row r="67" spans="1:10">
      <c r="A67" s="21">
        <v>103</v>
      </c>
      <c r="B67" s="22" t="s">
        <v>76</v>
      </c>
      <c r="C67" s="23">
        <v>32184794</v>
      </c>
      <c r="D67" s="23">
        <v>66209503</v>
      </c>
      <c r="E67" s="23">
        <v>-85109460</v>
      </c>
      <c r="F67" s="23">
        <v>277417</v>
      </c>
      <c r="G67" s="23">
        <v>26669933</v>
      </c>
      <c r="H67" s="24">
        <v>40232187</v>
      </c>
      <c r="J67" s="25"/>
    </row>
    <row r="68" spans="1:10">
      <c r="A68" s="21">
        <v>293</v>
      </c>
      <c r="B68" s="22" t="s">
        <v>77</v>
      </c>
      <c r="C68" s="27">
        <v>0</v>
      </c>
      <c r="D68" s="27">
        <v>59310</v>
      </c>
      <c r="E68" s="27">
        <v>-307267</v>
      </c>
      <c r="F68" s="27">
        <v>3927</v>
      </c>
      <c r="G68" s="27">
        <v>24958</v>
      </c>
      <c r="H68" s="24">
        <v>-219072</v>
      </c>
      <c r="J68" s="25"/>
    </row>
    <row r="69" spans="1:10">
      <c r="A69" s="21">
        <v>292</v>
      </c>
      <c r="B69" s="22" t="s">
        <v>78</v>
      </c>
      <c r="C69" s="26">
        <v>0</v>
      </c>
      <c r="D69" s="26">
        <v>649590</v>
      </c>
      <c r="E69" s="26">
        <v>-2947894</v>
      </c>
      <c r="F69" s="26">
        <v>21752</v>
      </c>
      <c r="G69" s="26">
        <v>281720</v>
      </c>
      <c r="H69" s="26">
        <v>-1994832</v>
      </c>
      <c r="J69" s="25"/>
    </row>
    <row r="70" spans="1:10">
      <c r="A70" s="21"/>
      <c r="B70" s="30" t="s">
        <v>79</v>
      </c>
      <c r="C70" s="29">
        <v>32184794</v>
      </c>
      <c r="D70" s="29">
        <v>66918403</v>
      </c>
      <c r="E70" s="29">
        <v>-88364621</v>
      </c>
      <c r="F70" s="29">
        <v>303096</v>
      </c>
      <c r="G70" s="29">
        <v>26976611</v>
      </c>
      <c r="H70" s="29">
        <v>38018283</v>
      </c>
      <c r="J70" s="25"/>
    </row>
    <row r="71" spans="1:10">
      <c r="A71" s="21"/>
      <c r="B71" s="22"/>
      <c r="C71" s="21"/>
      <c r="D71" s="21"/>
      <c r="E71" s="21"/>
      <c r="F71" s="21"/>
      <c r="G71" s="21"/>
      <c r="H71" s="12"/>
    </row>
    <row r="72" spans="1:10">
      <c r="A72" s="21">
        <v>143</v>
      </c>
      <c r="B72" s="22" t="s">
        <v>80</v>
      </c>
      <c r="C72" s="23">
        <v>0</v>
      </c>
      <c r="D72" s="23">
        <v>42485</v>
      </c>
      <c r="E72" s="23">
        <v>-58343</v>
      </c>
      <c r="F72" s="23">
        <v>39</v>
      </c>
      <c r="G72" s="23">
        <v>17957</v>
      </c>
      <c r="H72" s="24">
        <v>2138</v>
      </c>
      <c r="J72" s="25"/>
    </row>
    <row r="73" spans="1:10">
      <c r="A73" s="21">
        <v>189</v>
      </c>
      <c r="B73" s="22" t="s">
        <v>81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4">
        <v>0</v>
      </c>
      <c r="J73" s="25"/>
    </row>
    <row r="74" spans="1:10">
      <c r="A74" s="21"/>
      <c r="B74" s="30" t="s">
        <v>82</v>
      </c>
      <c r="C74" s="29">
        <v>0</v>
      </c>
      <c r="D74" s="29">
        <v>42485</v>
      </c>
      <c r="E74" s="29">
        <v>-58343</v>
      </c>
      <c r="F74" s="29">
        <v>39</v>
      </c>
      <c r="G74" s="29">
        <v>17957</v>
      </c>
      <c r="H74" s="29">
        <v>2138</v>
      </c>
      <c r="J74" s="25"/>
    </row>
    <row r="75" spans="1:10">
      <c r="A75" s="21"/>
      <c r="B75" s="30"/>
      <c r="C75" s="31"/>
      <c r="D75" s="26"/>
      <c r="E75" s="26"/>
      <c r="F75" s="26"/>
      <c r="G75" s="26"/>
      <c r="H75" s="27"/>
      <c r="J75" s="25"/>
    </row>
    <row r="76" spans="1:10">
      <c r="A76" s="21">
        <v>270</v>
      </c>
      <c r="B76" s="22" t="s">
        <v>83</v>
      </c>
      <c r="C76" s="32">
        <v>75380</v>
      </c>
      <c r="D76" s="23">
        <v>147334</v>
      </c>
      <c r="E76" s="23">
        <v>-246090</v>
      </c>
      <c r="F76" s="23">
        <v>855</v>
      </c>
      <c r="G76" s="23">
        <v>58854</v>
      </c>
      <c r="H76" s="24">
        <v>36333</v>
      </c>
      <c r="J76" s="25"/>
    </row>
    <row r="77" spans="1:10">
      <c r="A77" s="33"/>
      <c r="B77" s="34" t="s">
        <v>84</v>
      </c>
      <c r="C77" s="29">
        <v>75380</v>
      </c>
      <c r="D77" s="29">
        <v>147334</v>
      </c>
      <c r="E77" s="29">
        <v>-246090</v>
      </c>
      <c r="F77" s="29">
        <v>855</v>
      </c>
      <c r="G77" s="29">
        <v>58854</v>
      </c>
      <c r="H77" s="29">
        <v>36333</v>
      </c>
      <c r="J77" s="25"/>
    </row>
    <row r="78" spans="1:10">
      <c r="A78" s="33"/>
      <c r="B78" s="35"/>
      <c r="C78" s="23"/>
      <c r="D78" s="23"/>
      <c r="E78" s="23"/>
      <c r="F78" s="23"/>
      <c r="G78" s="23"/>
      <c r="H78" s="24"/>
    </row>
    <row r="79" spans="1:10">
      <c r="A79" s="21">
        <v>104</v>
      </c>
      <c r="B79" s="22" t="s">
        <v>85</v>
      </c>
      <c r="C79" s="32">
        <v>1537553</v>
      </c>
      <c r="D79" s="23">
        <v>3304087</v>
      </c>
      <c r="E79" s="23">
        <v>-5383160</v>
      </c>
      <c r="F79" s="23">
        <v>15877</v>
      </c>
      <c r="G79" s="23">
        <v>1328202</v>
      </c>
      <c r="H79" s="24">
        <v>802559</v>
      </c>
      <c r="J79" s="25"/>
    </row>
    <row r="80" spans="1:10">
      <c r="A80" s="21">
        <v>181</v>
      </c>
      <c r="B80" s="22" t="s">
        <v>86</v>
      </c>
      <c r="C80" s="26">
        <v>3019668</v>
      </c>
      <c r="D80" s="26">
        <v>11632129</v>
      </c>
      <c r="E80" s="26">
        <v>-21662844</v>
      </c>
      <c r="F80" s="26">
        <v>69776</v>
      </c>
      <c r="G80" s="26">
        <v>4744102</v>
      </c>
      <c r="H80" s="26">
        <v>-2197169</v>
      </c>
      <c r="J80" s="25"/>
    </row>
    <row r="81" spans="1:10">
      <c r="A81" s="33"/>
      <c r="B81" s="35" t="s">
        <v>87</v>
      </c>
      <c r="C81" s="29">
        <v>4557221</v>
      </c>
      <c r="D81" s="29">
        <v>14936216</v>
      </c>
      <c r="E81" s="29">
        <v>-27046004</v>
      </c>
      <c r="F81" s="29">
        <v>85653</v>
      </c>
      <c r="G81" s="29">
        <v>6072304</v>
      </c>
      <c r="H81" s="29">
        <v>-1394610</v>
      </c>
    </row>
    <row r="82" spans="1:10">
      <c r="A82" s="21">
        <v>290</v>
      </c>
      <c r="B82" s="22" t="s">
        <v>88</v>
      </c>
      <c r="C82" s="26">
        <v>0</v>
      </c>
      <c r="D82" s="26">
        <v>118593</v>
      </c>
      <c r="E82" s="26">
        <v>-254567</v>
      </c>
      <c r="F82" s="26">
        <v>614</v>
      </c>
      <c r="G82" s="26">
        <v>49300</v>
      </c>
      <c r="H82" s="26">
        <v>-86060</v>
      </c>
      <c r="J82" s="25"/>
    </row>
    <row r="83" spans="1:10">
      <c r="A83" s="33"/>
      <c r="B83" s="36" t="s">
        <v>89</v>
      </c>
      <c r="C83" s="29">
        <v>4557221</v>
      </c>
      <c r="D83" s="29">
        <v>15054809</v>
      </c>
      <c r="E83" s="29">
        <v>-27300571</v>
      </c>
      <c r="F83" s="29">
        <v>86267</v>
      </c>
      <c r="G83" s="29">
        <v>6121604</v>
      </c>
      <c r="H83" s="29">
        <v>-1480670</v>
      </c>
      <c r="J83" s="25"/>
    </row>
    <row r="84" spans="1:10">
      <c r="A84" s="21">
        <v>171</v>
      </c>
      <c r="B84" s="22" t="s">
        <v>90</v>
      </c>
      <c r="C84" s="26">
        <v>0</v>
      </c>
      <c r="D84" s="26">
        <v>111970</v>
      </c>
      <c r="E84" s="26">
        <v>-147820</v>
      </c>
      <c r="F84" s="26">
        <v>320</v>
      </c>
      <c r="G84" s="26">
        <v>45639</v>
      </c>
      <c r="H84" s="26">
        <v>10109</v>
      </c>
      <c r="J84" s="25"/>
    </row>
    <row r="85" spans="1:10">
      <c r="A85" s="21">
        <v>175</v>
      </c>
      <c r="B85" s="22" t="s">
        <v>91</v>
      </c>
      <c r="C85" s="26">
        <v>655609</v>
      </c>
      <c r="D85" s="26">
        <v>498337</v>
      </c>
      <c r="E85" s="26">
        <v>-537754</v>
      </c>
      <c r="F85" s="26">
        <v>999</v>
      </c>
      <c r="G85" s="26">
        <v>192064</v>
      </c>
      <c r="H85" s="27">
        <v>809255</v>
      </c>
    </row>
    <row r="86" spans="1:10">
      <c r="A86" s="21">
        <v>419</v>
      </c>
      <c r="B86" s="22" t="s">
        <v>92</v>
      </c>
      <c r="C86" s="26">
        <v>45375</v>
      </c>
      <c r="D86" s="26">
        <v>12373</v>
      </c>
      <c r="E86" s="26">
        <v>-5789</v>
      </c>
      <c r="F86" s="26">
        <v>0</v>
      </c>
      <c r="G86" s="26">
        <v>4194</v>
      </c>
      <c r="H86" s="27">
        <v>56153</v>
      </c>
    </row>
    <row r="87" spans="1:10">
      <c r="A87" s="33"/>
      <c r="B87" s="36" t="s">
        <v>93</v>
      </c>
      <c r="C87" s="29">
        <v>5258205</v>
      </c>
      <c r="D87" s="29">
        <v>15677489</v>
      </c>
      <c r="E87" s="29">
        <v>-27991934</v>
      </c>
      <c r="F87" s="29">
        <v>87586</v>
      </c>
      <c r="G87" s="29">
        <v>6363501</v>
      </c>
      <c r="H87" s="29">
        <v>-605153</v>
      </c>
    </row>
    <row r="88" spans="1:10">
      <c r="A88" s="33"/>
      <c r="B88" s="36"/>
      <c r="C88" s="37"/>
      <c r="D88" s="37"/>
      <c r="E88" s="37"/>
      <c r="F88" s="37"/>
      <c r="G88" s="37"/>
      <c r="H88" s="37"/>
    </row>
    <row r="89" spans="1:10">
      <c r="A89" s="33">
        <v>245</v>
      </c>
      <c r="B89" s="22" t="s">
        <v>94</v>
      </c>
      <c r="C89" s="26">
        <v>1009431</v>
      </c>
      <c r="D89" s="26">
        <v>118619</v>
      </c>
      <c r="E89" s="26">
        <v>-118404</v>
      </c>
      <c r="F89" s="26">
        <v>0</v>
      </c>
      <c r="G89" s="26">
        <v>31305</v>
      </c>
      <c r="H89" s="27">
        <v>1040951</v>
      </c>
    </row>
    <row r="90" spans="1:10">
      <c r="A90" s="33"/>
      <c r="B90" s="36" t="s">
        <v>94</v>
      </c>
      <c r="C90" s="29">
        <v>1009431</v>
      </c>
      <c r="D90" s="29">
        <v>118619</v>
      </c>
      <c r="E90" s="29">
        <v>-118404</v>
      </c>
      <c r="F90" s="29">
        <v>0</v>
      </c>
      <c r="G90" s="29">
        <v>31305</v>
      </c>
      <c r="H90" s="29">
        <v>1040951</v>
      </c>
    </row>
    <row r="91" spans="1:10">
      <c r="A91" s="33"/>
      <c r="B91" s="35"/>
      <c r="C91" s="21"/>
      <c r="D91" s="21"/>
      <c r="E91" s="21"/>
      <c r="F91" s="21"/>
      <c r="G91" s="21"/>
      <c r="H91" s="12"/>
    </row>
    <row r="92" spans="1:10">
      <c r="A92" s="33"/>
      <c r="B92" s="38" t="s">
        <v>95</v>
      </c>
      <c r="C92" s="39">
        <v>96356122</v>
      </c>
      <c r="D92" s="39">
        <v>200421010</v>
      </c>
      <c r="E92" s="39">
        <v>-284837083</v>
      </c>
      <c r="F92" s="39">
        <v>1008874</v>
      </c>
      <c r="G92" s="39">
        <v>80802185</v>
      </c>
      <c r="H92" s="39">
        <v>93751108</v>
      </c>
    </row>
    <row r="93" spans="1:10">
      <c r="A93" s="33"/>
      <c r="B93" s="38"/>
      <c r="C93" s="39"/>
      <c r="D93" s="39"/>
      <c r="E93" s="39"/>
      <c r="F93" s="39"/>
      <c r="G93" s="39"/>
      <c r="H93" s="39"/>
    </row>
    <row r="94" spans="1:10">
      <c r="A94" s="33"/>
      <c r="B94" s="38" t="s">
        <v>96</v>
      </c>
      <c r="C94" s="39">
        <v>95346691</v>
      </c>
      <c r="D94" s="39">
        <v>200302391</v>
      </c>
      <c r="E94" s="39">
        <v>-284718679</v>
      </c>
      <c r="F94" s="39">
        <v>1008874</v>
      </c>
      <c r="G94" s="39">
        <v>80770880</v>
      </c>
      <c r="H94" s="39">
        <v>92710157</v>
      </c>
    </row>
    <row r="95" spans="1:10">
      <c r="A95" s="21"/>
      <c r="B95" s="34"/>
      <c r="C95" s="21"/>
      <c r="D95" s="21"/>
      <c r="E95" s="21"/>
      <c r="F95" s="21"/>
      <c r="G95" s="21"/>
      <c r="H95" s="12"/>
    </row>
    <row r="96" spans="1:10">
      <c r="A96" s="13"/>
      <c r="B96" s="40" t="s">
        <v>97</v>
      </c>
      <c r="C96" s="23"/>
      <c r="D96" s="13"/>
      <c r="E96" s="13"/>
      <c r="F96" s="13"/>
      <c r="G96" s="13"/>
      <c r="H96" s="14"/>
    </row>
    <row r="97" spans="1:8">
      <c r="A97" s="13"/>
      <c r="B97" s="12" t="s">
        <v>98</v>
      </c>
      <c r="C97" s="41">
        <v>4.0500000000000001E-2</v>
      </c>
      <c r="D97" s="13"/>
      <c r="E97" s="13"/>
      <c r="F97" s="13"/>
      <c r="G97" s="13"/>
      <c r="H97" s="14"/>
    </row>
    <row r="98" spans="1:8">
      <c r="A98" s="13"/>
      <c r="B98" s="21" t="s">
        <v>99</v>
      </c>
      <c r="C98" s="42">
        <v>42736</v>
      </c>
      <c r="D98" s="13"/>
      <c r="E98" s="13"/>
      <c r="F98" s="13"/>
      <c r="G98" s="13"/>
      <c r="H98" s="14"/>
    </row>
    <row r="99" spans="1:8">
      <c r="A99" s="13"/>
      <c r="B99" s="12" t="s">
        <v>100</v>
      </c>
      <c r="C99" s="43" t="s">
        <v>101</v>
      </c>
      <c r="D99" s="13"/>
      <c r="E99" s="13"/>
      <c r="F99" s="13"/>
      <c r="G99" s="13"/>
      <c r="H99" s="14"/>
    </row>
    <row r="100" spans="1:8">
      <c r="A100" s="13"/>
      <c r="B100" s="12" t="s">
        <v>102</v>
      </c>
      <c r="C100" s="43" t="s">
        <v>103</v>
      </c>
      <c r="D100" s="13"/>
      <c r="E100" s="13"/>
      <c r="F100" s="13"/>
      <c r="G100" s="13"/>
      <c r="H100" s="14"/>
    </row>
    <row r="101" spans="1:8">
      <c r="A101" s="13"/>
      <c r="B101" s="12" t="s">
        <v>104</v>
      </c>
      <c r="C101" s="44">
        <v>0.04</v>
      </c>
      <c r="D101" s="13"/>
      <c r="E101" s="13"/>
      <c r="F101" s="13"/>
      <c r="G101" s="13"/>
      <c r="H101" s="14"/>
    </row>
    <row r="102" spans="1:8">
      <c r="A102" s="13"/>
      <c r="B102" s="12" t="s">
        <v>105</v>
      </c>
      <c r="C102" s="41">
        <v>4.2000000000000003E-2</v>
      </c>
      <c r="D102" s="13"/>
      <c r="E102" s="13"/>
      <c r="F102" s="13"/>
      <c r="G102" s="13"/>
      <c r="H102" s="14"/>
    </row>
    <row r="103" spans="1:8">
      <c r="A103" s="13"/>
      <c r="B103" s="12" t="s">
        <v>106</v>
      </c>
      <c r="C103" s="41"/>
      <c r="D103" s="13"/>
      <c r="E103" s="13"/>
      <c r="F103" s="13"/>
      <c r="G103" s="13"/>
      <c r="H103" s="14"/>
    </row>
    <row r="104" spans="1:8">
      <c r="A104" s="13"/>
      <c r="B104" s="12"/>
      <c r="C104" s="23"/>
      <c r="D104" s="13"/>
      <c r="E104" s="13"/>
      <c r="F104" s="13"/>
      <c r="G104" s="13"/>
      <c r="H104" s="14"/>
    </row>
    <row r="105" spans="1:8">
      <c r="A105" s="13"/>
      <c r="B105" s="13"/>
      <c r="C105" s="13"/>
      <c r="D105" s="13"/>
      <c r="E105" s="13"/>
      <c r="F105" s="13"/>
      <c r="G105" s="13"/>
      <c r="H105" s="14"/>
    </row>
    <row r="108" spans="1:8">
      <c r="B108" s="45"/>
      <c r="C108" s="46"/>
      <c r="D108" s="46"/>
      <c r="E108" s="46"/>
      <c r="F108" s="46"/>
      <c r="G108" s="46"/>
      <c r="H108" s="46"/>
    </row>
    <row r="109" spans="1:8">
      <c r="B109" s="45"/>
      <c r="C109" s="25"/>
      <c r="D109" s="25"/>
      <c r="E109" s="25"/>
      <c r="F109" s="25"/>
      <c r="G109" s="25"/>
      <c r="H109" s="25"/>
    </row>
    <row r="110" spans="1:8">
      <c r="B110" s="45"/>
    </row>
    <row r="112" spans="1:8">
      <c r="B112" s="45"/>
    </row>
  </sheetData>
  <pageMargins left="0.7" right="0.5" top="0.5" bottom="0.4" header="0.3" footer="0.3"/>
  <pageSetup scale="55" orientation="portrait" r:id="rId1"/>
  <headerFooter>
    <oddFooter xml:space="preserve">&amp;LWillis Towers Watson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5"/>
  <sheetViews>
    <sheetView zoomScale="85" zoomScaleNormal="85" workbookViewId="0">
      <pane xSplit="2" ySplit="6" topLeftCell="C7" activePane="bottomRight" state="frozen"/>
      <selection activeCell="A4" sqref="A4"/>
      <selection pane="topRight" activeCell="A4" sqref="A4"/>
      <selection pane="bottomLeft" activeCell="A4" sqref="A4"/>
      <selection pane="bottomRight" sqref="A1:A4"/>
    </sheetView>
  </sheetViews>
  <sheetFormatPr defaultColWidth="3.140625" defaultRowHeight="12.75"/>
  <cols>
    <col min="1" max="1" width="4.42578125" style="33" customWidth="1"/>
    <col min="2" max="2" width="47.28515625" style="33" customWidth="1"/>
    <col min="3" max="7" width="17" style="33" customWidth="1"/>
    <col min="8" max="8" width="17" style="54" customWidth="1"/>
    <col min="9" max="9" width="6" style="33" customWidth="1"/>
    <col min="10" max="16384" width="3.140625" style="33"/>
  </cols>
  <sheetData>
    <row r="1" spans="1:10">
      <c r="A1" s="11" t="s">
        <v>12</v>
      </c>
      <c r="B1" s="63"/>
      <c r="H1" s="64"/>
    </row>
    <row r="2" spans="1:10">
      <c r="A2" s="11" t="s">
        <v>109</v>
      </c>
      <c r="B2" s="63"/>
    </row>
    <row r="3" spans="1:10">
      <c r="A3" s="65" t="s">
        <v>336</v>
      </c>
      <c r="B3" s="11"/>
    </row>
    <row r="4" spans="1:10">
      <c r="A4" s="11" t="s">
        <v>335</v>
      </c>
      <c r="B4" s="63"/>
      <c r="C4" s="66"/>
      <c r="D4" s="66"/>
      <c r="E4" s="67" t="s">
        <v>16</v>
      </c>
      <c r="F4" s="19" t="s">
        <v>14</v>
      </c>
      <c r="G4" s="19"/>
      <c r="H4" s="67" t="s">
        <v>15</v>
      </c>
    </row>
    <row r="5" spans="1:10">
      <c r="A5" s="63"/>
      <c r="B5" s="63"/>
      <c r="C5" s="66" t="s">
        <v>17</v>
      </c>
      <c r="D5" s="66" t="s">
        <v>19</v>
      </c>
      <c r="E5" s="67" t="s">
        <v>20</v>
      </c>
      <c r="F5" s="19" t="s">
        <v>110</v>
      </c>
      <c r="G5" s="19" t="s">
        <v>22</v>
      </c>
      <c r="H5" s="67" t="s">
        <v>18</v>
      </c>
    </row>
    <row r="6" spans="1:10">
      <c r="A6" s="63"/>
      <c r="B6" s="68" t="s">
        <v>24</v>
      </c>
      <c r="C6" s="66" t="s">
        <v>21</v>
      </c>
      <c r="D6" s="66" t="s">
        <v>21</v>
      </c>
      <c r="E6" s="67" t="s">
        <v>25</v>
      </c>
      <c r="F6" s="19" t="s">
        <v>26</v>
      </c>
      <c r="G6" s="19" t="s">
        <v>26</v>
      </c>
      <c r="H6" s="67" t="s">
        <v>111</v>
      </c>
    </row>
    <row r="7" spans="1:10">
      <c r="A7" s="63"/>
      <c r="B7" s="68"/>
    </row>
    <row r="8" spans="1:10">
      <c r="A8" s="21">
        <v>140</v>
      </c>
      <c r="B8" s="22" t="s">
        <v>27</v>
      </c>
      <c r="C8" s="69">
        <v>622377</v>
      </c>
      <c r="D8" s="69">
        <v>4642953</v>
      </c>
      <c r="E8" s="69">
        <v>-8277590</v>
      </c>
      <c r="F8" s="69">
        <v>-5097397</v>
      </c>
      <c r="G8" s="69">
        <v>2998685</v>
      </c>
      <c r="H8" s="69">
        <v>-5110972</v>
      </c>
      <c r="I8" s="13"/>
      <c r="J8" s="70"/>
    </row>
    <row r="9" spans="1:10">
      <c r="A9" s="21">
        <v>215</v>
      </c>
      <c r="B9" s="22" t="s">
        <v>28</v>
      </c>
      <c r="C9" s="26">
        <v>482812</v>
      </c>
      <c r="D9" s="26">
        <v>4045320</v>
      </c>
      <c r="E9" s="26">
        <v>-7229154</v>
      </c>
      <c r="F9" s="26">
        <v>-4162884</v>
      </c>
      <c r="G9" s="26">
        <v>2618872</v>
      </c>
      <c r="H9" s="26">
        <v>-4245034</v>
      </c>
      <c r="I9" s="13"/>
      <c r="J9" s="70"/>
    </row>
    <row r="10" spans="1:10">
      <c r="A10" s="21">
        <v>150</v>
      </c>
      <c r="B10" s="22" t="s">
        <v>29</v>
      </c>
      <c r="C10" s="26">
        <v>3162</v>
      </c>
      <c r="D10" s="26">
        <v>480395</v>
      </c>
      <c r="E10" s="26">
        <v>-857245</v>
      </c>
      <c r="F10" s="26">
        <v>-781538</v>
      </c>
      <c r="G10" s="26">
        <v>310550</v>
      </c>
      <c r="H10" s="26">
        <v>-844676</v>
      </c>
      <c r="I10" s="13"/>
      <c r="J10" s="70"/>
    </row>
    <row r="11" spans="1:10">
      <c r="A11" s="21"/>
      <c r="B11" s="28" t="s">
        <v>30</v>
      </c>
      <c r="C11" s="29">
        <v>1108351</v>
      </c>
      <c r="D11" s="29">
        <v>9168668</v>
      </c>
      <c r="E11" s="29">
        <v>-16363989</v>
      </c>
      <c r="F11" s="29">
        <v>-10041819</v>
      </c>
      <c r="G11" s="29">
        <v>5928107</v>
      </c>
      <c r="H11" s="29">
        <v>-10200682</v>
      </c>
      <c r="I11" s="13"/>
      <c r="J11" s="70"/>
    </row>
    <row r="12" spans="1:10">
      <c r="A12" s="21">
        <v>225</v>
      </c>
      <c r="B12" s="22" t="s">
        <v>31</v>
      </c>
      <c r="C12" s="26">
        <v>0</v>
      </c>
      <c r="D12" s="26">
        <v>27275</v>
      </c>
      <c r="E12" s="26">
        <v>-50097</v>
      </c>
      <c r="F12" s="26">
        <v>-8202</v>
      </c>
      <c r="G12" s="26">
        <v>18148</v>
      </c>
      <c r="H12" s="26">
        <v>-12876</v>
      </c>
      <c r="I12" s="13"/>
      <c r="J12" s="70"/>
    </row>
    <row r="13" spans="1:10">
      <c r="A13" s="21"/>
      <c r="B13" s="28" t="s">
        <v>32</v>
      </c>
      <c r="C13" s="29">
        <v>1108351</v>
      </c>
      <c r="D13" s="29">
        <v>9195943</v>
      </c>
      <c r="E13" s="29">
        <v>-16414086</v>
      </c>
      <c r="F13" s="29">
        <v>-10050021</v>
      </c>
      <c r="G13" s="29">
        <v>5946255</v>
      </c>
      <c r="H13" s="29">
        <v>-10213558</v>
      </c>
      <c r="I13" s="13"/>
      <c r="J13" s="70"/>
    </row>
    <row r="14" spans="1:10">
      <c r="A14" s="21"/>
      <c r="B14" s="22"/>
      <c r="C14" s="21"/>
      <c r="D14" s="21"/>
      <c r="E14" s="21"/>
      <c r="F14" s="21"/>
      <c r="G14" s="21"/>
      <c r="H14" s="21"/>
      <c r="I14" s="13"/>
      <c r="J14" s="13"/>
    </row>
    <row r="15" spans="1:10">
      <c r="A15" s="21">
        <v>211</v>
      </c>
      <c r="B15" s="22" t="s">
        <v>33</v>
      </c>
      <c r="C15" s="23">
        <v>579215</v>
      </c>
      <c r="D15" s="23">
        <v>3258139</v>
      </c>
      <c r="E15" s="23">
        <v>-5783858</v>
      </c>
      <c r="F15" s="23">
        <v>-3881048</v>
      </c>
      <c r="G15" s="23">
        <v>2095292</v>
      </c>
      <c r="H15" s="23">
        <v>-3732260</v>
      </c>
      <c r="I15" s="13"/>
      <c r="J15" s="70"/>
    </row>
    <row r="16" spans="1:10">
      <c r="A16" s="21">
        <v>147</v>
      </c>
      <c r="B16" s="22" t="s">
        <v>34</v>
      </c>
      <c r="C16" s="27">
        <v>0</v>
      </c>
      <c r="D16" s="27">
        <v>0</v>
      </c>
      <c r="E16" s="27">
        <v>0</v>
      </c>
      <c r="F16" s="27">
        <v>-15337</v>
      </c>
      <c r="G16" s="27">
        <v>0</v>
      </c>
      <c r="H16" s="27">
        <v>-15337</v>
      </c>
      <c r="I16" s="13"/>
      <c r="J16" s="70"/>
    </row>
    <row r="17" spans="1:10">
      <c r="A17" s="21">
        <v>169</v>
      </c>
      <c r="B17" s="22" t="s">
        <v>35</v>
      </c>
      <c r="C17" s="26">
        <v>80628</v>
      </c>
      <c r="D17" s="26">
        <v>321045</v>
      </c>
      <c r="E17" s="26">
        <v>-565971</v>
      </c>
      <c r="F17" s="26">
        <v>-391921</v>
      </c>
      <c r="G17" s="26">
        <v>205032</v>
      </c>
      <c r="H17" s="26">
        <v>-351187</v>
      </c>
      <c r="I17" s="13"/>
      <c r="J17" s="70"/>
    </row>
    <row r="18" spans="1:10">
      <c r="A18" s="21"/>
      <c r="B18" s="30" t="s">
        <v>36</v>
      </c>
      <c r="C18" s="29">
        <v>659843</v>
      </c>
      <c r="D18" s="29">
        <v>3579184</v>
      </c>
      <c r="E18" s="29">
        <v>-6349829</v>
      </c>
      <c r="F18" s="29">
        <v>-4288306</v>
      </c>
      <c r="G18" s="29">
        <v>2300324</v>
      </c>
      <c r="H18" s="29">
        <v>-4098784</v>
      </c>
      <c r="I18" s="13"/>
      <c r="J18" s="70"/>
    </row>
    <row r="19" spans="1:10">
      <c r="A19" s="21">
        <v>119</v>
      </c>
      <c r="B19" s="22" t="s">
        <v>37</v>
      </c>
      <c r="C19" s="23">
        <v>171714</v>
      </c>
      <c r="D19" s="23">
        <v>954255</v>
      </c>
      <c r="E19" s="23">
        <v>-1694050</v>
      </c>
      <c r="F19" s="23">
        <v>-1276048</v>
      </c>
      <c r="G19" s="23">
        <v>613696</v>
      </c>
      <c r="H19" s="23">
        <v>-1230433</v>
      </c>
      <c r="I19" s="13"/>
      <c r="J19" s="70"/>
    </row>
    <row r="20" spans="1:10">
      <c r="A20" s="21">
        <v>166</v>
      </c>
      <c r="B20" s="22" t="s">
        <v>38</v>
      </c>
      <c r="C20" s="26">
        <v>0</v>
      </c>
      <c r="D20" s="26">
        <v>249515</v>
      </c>
      <c r="E20" s="26">
        <v>-449631</v>
      </c>
      <c r="F20" s="26">
        <v>-67677</v>
      </c>
      <c r="G20" s="26">
        <v>162886</v>
      </c>
      <c r="H20" s="26">
        <v>-104907</v>
      </c>
      <c r="I20" s="13"/>
      <c r="J20" s="70"/>
    </row>
    <row r="21" spans="1:10">
      <c r="A21" s="21">
        <v>192</v>
      </c>
      <c r="B21" s="22" t="s">
        <v>39</v>
      </c>
      <c r="C21" s="26">
        <v>38523</v>
      </c>
      <c r="D21" s="26">
        <v>147567</v>
      </c>
      <c r="E21" s="26">
        <v>-260730</v>
      </c>
      <c r="F21" s="26">
        <v>-233844</v>
      </c>
      <c r="G21" s="26">
        <v>94454</v>
      </c>
      <c r="H21" s="26">
        <v>-214030</v>
      </c>
      <c r="I21" s="13"/>
      <c r="J21" s="70"/>
    </row>
    <row r="22" spans="1:10">
      <c r="A22" s="21"/>
      <c r="B22" s="30" t="s">
        <v>40</v>
      </c>
      <c r="C22" s="29">
        <v>210237</v>
      </c>
      <c r="D22" s="29">
        <v>1351337</v>
      </c>
      <c r="E22" s="29">
        <v>-2404411</v>
      </c>
      <c r="F22" s="29">
        <v>-1577569</v>
      </c>
      <c r="G22" s="29">
        <v>871036</v>
      </c>
      <c r="H22" s="29">
        <v>-1549370</v>
      </c>
      <c r="I22" s="13"/>
      <c r="J22" s="70"/>
    </row>
    <row r="23" spans="1:10">
      <c r="A23" s="21"/>
      <c r="B23" s="71" t="s">
        <v>41</v>
      </c>
      <c r="C23" s="29">
        <v>870080</v>
      </c>
      <c r="D23" s="29">
        <v>4930521</v>
      </c>
      <c r="E23" s="29">
        <v>-8754240</v>
      </c>
      <c r="F23" s="29">
        <v>-5865875</v>
      </c>
      <c r="G23" s="29">
        <v>3171360</v>
      </c>
      <c r="H23" s="29">
        <v>-5648154</v>
      </c>
      <c r="I23" s="13"/>
      <c r="J23" s="70"/>
    </row>
    <row r="24" spans="1:10">
      <c r="A24" s="21"/>
      <c r="B24" s="22"/>
      <c r="C24" s="21"/>
      <c r="D24" s="21"/>
      <c r="E24" s="21"/>
      <c r="F24" s="21"/>
      <c r="G24" s="21"/>
      <c r="H24" s="21"/>
      <c r="I24" s="13"/>
      <c r="J24" s="13"/>
    </row>
    <row r="25" spans="1:10">
      <c r="A25" s="21">
        <v>170</v>
      </c>
      <c r="B25" s="22" t="s">
        <v>42</v>
      </c>
      <c r="C25" s="23">
        <v>370800</v>
      </c>
      <c r="D25" s="23">
        <v>2314376</v>
      </c>
      <c r="E25" s="23">
        <v>-4133751</v>
      </c>
      <c r="F25" s="23">
        <v>-2601438</v>
      </c>
      <c r="G25" s="23">
        <v>1497515</v>
      </c>
      <c r="H25" s="23">
        <v>-2552498</v>
      </c>
      <c r="I25" s="13"/>
      <c r="J25" s="70"/>
    </row>
    <row r="26" spans="1:10">
      <c r="A26" s="21">
        <v>132</v>
      </c>
      <c r="B26" s="22" t="s">
        <v>43</v>
      </c>
      <c r="C26" s="26">
        <v>195505</v>
      </c>
      <c r="D26" s="26">
        <v>1406600</v>
      </c>
      <c r="E26" s="26">
        <v>-2517482</v>
      </c>
      <c r="F26" s="26">
        <v>-1850054</v>
      </c>
      <c r="G26" s="26">
        <v>911997</v>
      </c>
      <c r="H26" s="26">
        <v>-1853434</v>
      </c>
      <c r="I26" s="13"/>
      <c r="J26" s="70"/>
    </row>
    <row r="27" spans="1:10">
      <c r="A27" s="21">
        <v>190</v>
      </c>
      <c r="B27" s="22" t="s">
        <v>44</v>
      </c>
      <c r="C27" s="26">
        <v>850391</v>
      </c>
      <c r="D27" s="26">
        <v>2192129</v>
      </c>
      <c r="E27" s="26">
        <v>-3839328</v>
      </c>
      <c r="F27" s="26">
        <v>-3561730</v>
      </c>
      <c r="G27" s="26">
        <v>1390856</v>
      </c>
      <c r="H27" s="26">
        <v>-2967682</v>
      </c>
      <c r="I27" s="13"/>
      <c r="J27" s="70"/>
    </row>
    <row r="28" spans="1:10">
      <c r="A28" s="21">
        <v>120</v>
      </c>
      <c r="B28" s="22" t="s">
        <v>45</v>
      </c>
      <c r="C28" s="26">
        <v>72346</v>
      </c>
      <c r="D28" s="26">
        <v>473879</v>
      </c>
      <c r="E28" s="26">
        <v>-840743</v>
      </c>
      <c r="F28" s="26">
        <v>-596815</v>
      </c>
      <c r="G28" s="26">
        <v>304572</v>
      </c>
      <c r="H28" s="26">
        <v>-586761</v>
      </c>
      <c r="I28" s="13"/>
      <c r="J28" s="70"/>
    </row>
    <row r="29" spans="1:10">
      <c r="A29" s="21">
        <v>280</v>
      </c>
      <c r="B29" s="22" t="s">
        <v>46</v>
      </c>
      <c r="C29" s="26">
        <v>137599</v>
      </c>
      <c r="D29" s="26">
        <v>508918</v>
      </c>
      <c r="E29" s="26">
        <v>-896779</v>
      </c>
      <c r="F29" s="26">
        <v>-811278</v>
      </c>
      <c r="G29" s="26">
        <v>324872</v>
      </c>
      <c r="H29" s="26">
        <v>-736668</v>
      </c>
      <c r="I29" s="13"/>
      <c r="J29" s="70"/>
    </row>
    <row r="30" spans="1:10">
      <c r="A30" s="21"/>
      <c r="B30" s="30" t="s">
        <v>47</v>
      </c>
      <c r="C30" s="29">
        <v>1626641</v>
      </c>
      <c r="D30" s="29">
        <v>6895902</v>
      </c>
      <c r="E30" s="29">
        <v>-12228083</v>
      </c>
      <c r="F30" s="29">
        <v>-9421315</v>
      </c>
      <c r="G30" s="29">
        <v>4429812</v>
      </c>
      <c r="H30" s="29">
        <v>-8697043</v>
      </c>
      <c r="I30" s="13"/>
      <c r="J30" s="70"/>
    </row>
    <row r="31" spans="1:10">
      <c r="A31" s="21">
        <v>202</v>
      </c>
      <c r="B31" s="22" t="s">
        <v>48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13"/>
      <c r="J31" s="70"/>
    </row>
    <row r="32" spans="1:10">
      <c r="A32" s="21"/>
      <c r="B32" s="30" t="s">
        <v>49</v>
      </c>
      <c r="C32" s="29">
        <v>1626641</v>
      </c>
      <c r="D32" s="29">
        <v>6895902</v>
      </c>
      <c r="E32" s="29">
        <v>-12228083</v>
      </c>
      <c r="F32" s="29">
        <v>-9421315</v>
      </c>
      <c r="G32" s="29">
        <v>4429812</v>
      </c>
      <c r="H32" s="29">
        <v>-8697043</v>
      </c>
      <c r="I32" s="13"/>
      <c r="J32" s="70"/>
    </row>
    <row r="33" spans="1:10">
      <c r="A33" s="21"/>
      <c r="B33" s="22"/>
      <c r="C33" s="21"/>
      <c r="D33" s="21"/>
      <c r="E33" s="21"/>
      <c r="F33" s="21"/>
      <c r="G33" s="21"/>
      <c r="H33" s="21"/>
      <c r="I33" s="13"/>
      <c r="J33" s="13"/>
    </row>
    <row r="34" spans="1:10">
      <c r="A34" s="21">
        <v>110</v>
      </c>
      <c r="B34" s="22" t="s">
        <v>50</v>
      </c>
      <c r="C34" s="23">
        <v>130590</v>
      </c>
      <c r="D34" s="23">
        <v>851251</v>
      </c>
      <c r="E34" s="23">
        <v>-1511279</v>
      </c>
      <c r="F34" s="23">
        <v>-1210578</v>
      </c>
      <c r="G34" s="23">
        <v>547484</v>
      </c>
      <c r="H34" s="23">
        <v>-1192532</v>
      </c>
      <c r="I34" s="13"/>
      <c r="J34" s="70"/>
    </row>
    <row r="35" spans="1:10">
      <c r="A35" s="21">
        <v>117</v>
      </c>
      <c r="B35" s="22" t="s">
        <v>51</v>
      </c>
      <c r="C35" s="26">
        <v>26082</v>
      </c>
      <c r="D35" s="26">
        <v>582834</v>
      </c>
      <c r="E35" s="26">
        <v>-1048575</v>
      </c>
      <c r="F35" s="26">
        <v>-611828</v>
      </c>
      <c r="G35" s="26">
        <v>379862</v>
      </c>
      <c r="H35" s="26">
        <v>-671625</v>
      </c>
      <c r="I35" s="13"/>
      <c r="J35" s="70"/>
    </row>
    <row r="36" spans="1:10">
      <c r="A36" s="21">
        <v>180</v>
      </c>
      <c r="B36" s="22" t="s">
        <v>52</v>
      </c>
      <c r="C36" s="26">
        <v>160</v>
      </c>
      <c r="D36" s="26">
        <v>50128</v>
      </c>
      <c r="E36" s="26">
        <v>-89607</v>
      </c>
      <c r="F36" s="26">
        <v>-198150</v>
      </c>
      <c r="G36" s="26">
        <v>32461</v>
      </c>
      <c r="H36" s="26">
        <v>-205008</v>
      </c>
      <c r="I36" s="13"/>
      <c r="J36" s="70"/>
    </row>
    <row r="37" spans="1:10">
      <c r="A37" s="21">
        <v>600</v>
      </c>
      <c r="B37" s="22" t="s">
        <v>53</v>
      </c>
      <c r="C37" s="27">
        <v>1209</v>
      </c>
      <c r="D37" s="27">
        <v>5703</v>
      </c>
      <c r="E37" s="27">
        <v>-9782</v>
      </c>
      <c r="F37" s="27">
        <v>-42530</v>
      </c>
      <c r="G37" s="27">
        <v>3544</v>
      </c>
      <c r="H37" s="27">
        <v>-41856</v>
      </c>
      <c r="I37" s="13"/>
      <c r="J37" s="70"/>
    </row>
    <row r="38" spans="1:10">
      <c r="A38" s="21">
        <v>701</v>
      </c>
      <c r="B38" s="22" t="s">
        <v>54</v>
      </c>
      <c r="C38" s="27">
        <v>174052</v>
      </c>
      <c r="D38" s="27">
        <v>225349</v>
      </c>
      <c r="E38" s="27">
        <v>-377556</v>
      </c>
      <c r="F38" s="27">
        <v>-160767</v>
      </c>
      <c r="G38" s="27">
        <v>136775</v>
      </c>
      <c r="H38" s="27">
        <v>-2147</v>
      </c>
      <c r="I38" s="13"/>
      <c r="J38" s="70"/>
    </row>
    <row r="39" spans="1:10">
      <c r="A39" s="21">
        <v>702</v>
      </c>
      <c r="B39" s="22" t="s">
        <v>55</v>
      </c>
      <c r="C39" s="27">
        <v>0</v>
      </c>
      <c r="D39" s="27">
        <v>442566</v>
      </c>
      <c r="E39" s="27">
        <v>-803172</v>
      </c>
      <c r="F39" s="27">
        <v>-200743</v>
      </c>
      <c r="G39" s="27">
        <v>290962</v>
      </c>
      <c r="H39" s="27">
        <v>-270387</v>
      </c>
      <c r="I39" s="13"/>
      <c r="J39" s="70"/>
    </row>
    <row r="40" spans="1:10">
      <c r="A40" s="21"/>
      <c r="B40" s="30" t="s">
        <v>56</v>
      </c>
      <c r="C40" s="29">
        <v>332093</v>
      </c>
      <c r="D40" s="29">
        <v>2157831</v>
      </c>
      <c r="E40" s="29">
        <v>-3839971</v>
      </c>
      <c r="F40" s="29">
        <v>-2424596</v>
      </c>
      <c r="G40" s="29">
        <v>1391088</v>
      </c>
      <c r="H40" s="29">
        <v>-2383555</v>
      </c>
      <c r="I40" s="13"/>
      <c r="J40" s="70"/>
    </row>
    <row r="41" spans="1:10">
      <c r="A41" s="21"/>
      <c r="B41" s="22"/>
      <c r="C41" s="21"/>
      <c r="D41" s="21"/>
      <c r="E41" s="21"/>
      <c r="F41" s="21"/>
      <c r="G41" s="21"/>
      <c r="H41" s="21"/>
      <c r="I41" s="13"/>
      <c r="J41" s="13"/>
    </row>
    <row r="42" spans="1:10">
      <c r="A42" s="21">
        <v>250</v>
      </c>
      <c r="B42" s="22" t="s">
        <v>57</v>
      </c>
      <c r="C42" s="23">
        <v>892519</v>
      </c>
      <c r="D42" s="23">
        <v>5992788</v>
      </c>
      <c r="E42" s="23">
        <v>-10681233</v>
      </c>
      <c r="F42" s="23">
        <v>-5890962</v>
      </c>
      <c r="G42" s="23">
        <v>3869441</v>
      </c>
      <c r="H42" s="23">
        <v>-5817447</v>
      </c>
      <c r="I42" s="13"/>
      <c r="J42" s="70"/>
    </row>
    <row r="43" spans="1:10">
      <c r="A43" s="21">
        <v>160</v>
      </c>
      <c r="B43" s="22" t="s">
        <v>58</v>
      </c>
      <c r="C43" s="26">
        <v>4519</v>
      </c>
      <c r="D43" s="26">
        <v>724301</v>
      </c>
      <c r="E43" s="26">
        <v>-1296205</v>
      </c>
      <c r="F43" s="26">
        <v>-1031548</v>
      </c>
      <c r="G43" s="26">
        <v>469570</v>
      </c>
      <c r="H43" s="26">
        <v>-1129363</v>
      </c>
      <c r="I43" s="13"/>
      <c r="J43" s="70"/>
    </row>
    <row r="44" spans="1:10">
      <c r="A44" s="21"/>
      <c r="B44" s="30" t="s">
        <v>59</v>
      </c>
      <c r="C44" s="29">
        <v>897038</v>
      </c>
      <c r="D44" s="29">
        <v>6717089</v>
      </c>
      <c r="E44" s="29">
        <v>-11977438</v>
      </c>
      <c r="F44" s="29">
        <v>-6922510</v>
      </c>
      <c r="G44" s="29">
        <v>4339011</v>
      </c>
      <c r="H44" s="29">
        <v>-6946810</v>
      </c>
      <c r="I44" s="13"/>
      <c r="J44" s="70"/>
    </row>
    <row r="45" spans="1:10">
      <c r="A45" s="21"/>
      <c r="B45" s="21"/>
      <c r="C45" s="21"/>
      <c r="D45" s="21"/>
      <c r="E45" s="21"/>
      <c r="F45" s="21"/>
      <c r="G45" s="21"/>
      <c r="H45" s="21"/>
      <c r="I45" s="13"/>
      <c r="J45" s="13"/>
    </row>
    <row r="46" spans="1:10">
      <c r="A46" s="21">
        <v>167</v>
      </c>
      <c r="B46" s="22" t="s">
        <v>60</v>
      </c>
      <c r="C46" s="23">
        <v>385635</v>
      </c>
      <c r="D46" s="23">
        <v>1975085</v>
      </c>
      <c r="E46" s="23">
        <v>-3507169</v>
      </c>
      <c r="F46" s="23">
        <v>-2477659</v>
      </c>
      <c r="G46" s="23">
        <v>1270526</v>
      </c>
      <c r="H46" s="23">
        <v>-2353582</v>
      </c>
      <c r="I46" s="13"/>
      <c r="J46" s="70"/>
    </row>
    <row r="47" spans="1:10">
      <c r="A47" s="21">
        <v>198</v>
      </c>
      <c r="B47" s="22" t="s">
        <v>61</v>
      </c>
      <c r="C47" s="26">
        <v>260604</v>
      </c>
      <c r="D47" s="26">
        <v>944721</v>
      </c>
      <c r="E47" s="26">
        <v>-1666125</v>
      </c>
      <c r="F47" s="26">
        <v>-1498642</v>
      </c>
      <c r="G47" s="26">
        <v>603579</v>
      </c>
      <c r="H47" s="26">
        <v>-1355863</v>
      </c>
      <c r="I47" s="13"/>
      <c r="J47" s="70"/>
    </row>
    <row r="48" spans="1:10">
      <c r="A48" s="21">
        <v>114</v>
      </c>
      <c r="B48" s="22" t="s">
        <v>62</v>
      </c>
      <c r="C48" s="26">
        <v>49151</v>
      </c>
      <c r="D48" s="26">
        <v>233037</v>
      </c>
      <c r="E48" s="26">
        <v>-414158</v>
      </c>
      <c r="F48" s="26">
        <v>-313349</v>
      </c>
      <c r="G48" s="26">
        <v>150035</v>
      </c>
      <c r="H48" s="26">
        <v>-295284</v>
      </c>
      <c r="I48" s="13"/>
      <c r="J48" s="70"/>
    </row>
    <row r="49" spans="1:10">
      <c r="A49" s="21"/>
      <c r="B49" s="30" t="s">
        <v>63</v>
      </c>
      <c r="C49" s="29">
        <v>695390</v>
      </c>
      <c r="D49" s="29">
        <v>3152843</v>
      </c>
      <c r="E49" s="29">
        <v>-5587452</v>
      </c>
      <c r="F49" s="29">
        <v>-4289650</v>
      </c>
      <c r="G49" s="29">
        <v>2024140</v>
      </c>
      <c r="H49" s="29">
        <v>-4004729</v>
      </c>
      <c r="I49" s="13"/>
      <c r="J49" s="70"/>
    </row>
    <row r="50" spans="1:10">
      <c r="A50" s="21"/>
      <c r="B50" s="22"/>
      <c r="C50" s="21"/>
      <c r="D50" s="21"/>
      <c r="E50" s="21"/>
      <c r="F50" s="21"/>
      <c r="G50" s="21"/>
      <c r="H50" s="21"/>
      <c r="I50" s="13"/>
      <c r="J50" s="13"/>
    </row>
    <row r="51" spans="1:10">
      <c r="A51" s="21">
        <v>159</v>
      </c>
      <c r="B51" s="22" t="s">
        <v>64</v>
      </c>
      <c r="C51" s="23">
        <v>301265</v>
      </c>
      <c r="D51" s="23">
        <v>1379679</v>
      </c>
      <c r="E51" s="23">
        <v>-2437445</v>
      </c>
      <c r="F51" s="23">
        <v>-1794965</v>
      </c>
      <c r="G51" s="23">
        <v>883002</v>
      </c>
      <c r="H51" s="23">
        <v>-1668464</v>
      </c>
      <c r="I51" s="13"/>
      <c r="J51" s="70"/>
    </row>
    <row r="52" spans="1:10">
      <c r="A52" s="21">
        <v>168</v>
      </c>
      <c r="B52" s="22" t="s">
        <v>65</v>
      </c>
      <c r="C52" s="26">
        <v>389385</v>
      </c>
      <c r="D52" s="26">
        <v>1336121</v>
      </c>
      <c r="E52" s="26">
        <v>-2354139</v>
      </c>
      <c r="F52" s="26">
        <v>-2137691</v>
      </c>
      <c r="G52" s="26">
        <v>852823</v>
      </c>
      <c r="H52" s="26">
        <v>-1913501</v>
      </c>
      <c r="I52" s="13"/>
      <c r="J52" s="70"/>
    </row>
    <row r="53" spans="1:10">
      <c r="A53" s="21">
        <v>161</v>
      </c>
      <c r="B53" s="22" t="s">
        <v>66</v>
      </c>
      <c r="C53" s="26">
        <v>135325</v>
      </c>
      <c r="D53" s="26">
        <v>650555</v>
      </c>
      <c r="E53" s="26">
        <v>-1151073</v>
      </c>
      <c r="F53" s="26">
        <v>-942674</v>
      </c>
      <c r="G53" s="26">
        <v>416994</v>
      </c>
      <c r="H53" s="26">
        <v>-890873</v>
      </c>
      <c r="I53" s="13"/>
      <c r="J53" s="70"/>
    </row>
    <row r="54" spans="1:10">
      <c r="A54" s="21">
        <v>111</v>
      </c>
      <c r="B54" s="22" t="s">
        <v>67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13"/>
      <c r="J54" s="70"/>
    </row>
    <row r="55" spans="1:10">
      <c r="A55" s="21">
        <v>194</v>
      </c>
      <c r="B55" s="22" t="s">
        <v>68</v>
      </c>
      <c r="C55" s="26">
        <v>39538</v>
      </c>
      <c r="D55" s="26">
        <v>206443</v>
      </c>
      <c r="E55" s="26">
        <v>-366826</v>
      </c>
      <c r="F55" s="26">
        <v>-280205</v>
      </c>
      <c r="G55" s="26">
        <v>132888</v>
      </c>
      <c r="H55" s="26">
        <v>-268162</v>
      </c>
      <c r="I55" s="13"/>
      <c r="J55" s="70"/>
    </row>
    <row r="56" spans="1:10">
      <c r="A56" s="21"/>
      <c r="B56" s="30" t="s">
        <v>69</v>
      </c>
      <c r="C56" s="29">
        <v>865513</v>
      </c>
      <c r="D56" s="29">
        <v>3572798</v>
      </c>
      <c r="E56" s="29">
        <v>-6309483</v>
      </c>
      <c r="F56" s="29">
        <v>-5155535</v>
      </c>
      <c r="G56" s="29">
        <v>2285707</v>
      </c>
      <c r="H56" s="29">
        <v>-4741000</v>
      </c>
      <c r="I56" s="13"/>
      <c r="J56" s="70"/>
    </row>
    <row r="57" spans="1:10">
      <c r="A57" s="21"/>
      <c r="B57" s="22"/>
      <c r="C57" s="21"/>
      <c r="D57" s="21"/>
      <c r="E57" s="21"/>
      <c r="F57" s="21"/>
      <c r="G57" s="21"/>
      <c r="H57" s="21"/>
      <c r="I57" s="13"/>
      <c r="J57" s="13"/>
    </row>
    <row r="58" spans="1:10">
      <c r="A58" s="21">
        <v>230</v>
      </c>
      <c r="B58" s="22" t="s">
        <v>70</v>
      </c>
      <c r="C58" s="23">
        <v>35154</v>
      </c>
      <c r="D58" s="23">
        <v>185735</v>
      </c>
      <c r="E58" s="23">
        <v>-329437</v>
      </c>
      <c r="F58" s="23">
        <v>-177403</v>
      </c>
      <c r="G58" s="23">
        <v>119343</v>
      </c>
      <c r="H58" s="23">
        <v>-166608</v>
      </c>
      <c r="I58" s="13"/>
      <c r="J58" s="70"/>
    </row>
    <row r="59" spans="1:10">
      <c r="A59" s="21">
        <v>260</v>
      </c>
      <c r="B59" s="22" t="s">
        <v>71</v>
      </c>
      <c r="C59" s="26">
        <v>0</v>
      </c>
      <c r="D59" s="26">
        <v>22934</v>
      </c>
      <c r="E59" s="26">
        <v>-41359</v>
      </c>
      <c r="F59" s="26">
        <v>-40419</v>
      </c>
      <c r="G59" s="26">
        <v>14983</v>
      </c>
      <c r="H59" s="26">
        <v>-43861</v>
      </c>
      <c r="I59" s="13"/>
      <c r="J59" s="70"/>
    </row>
    <row r="60" spans="1:10">
      <c r="A60" s="21"/>
      <c r="B60" s="30" t="s">
        <v>72</v>
      </c>
      <c r="C60" s="29">
        <v>35154</v>
      </c>
      <c r="D60" s="29">
        <v>208669</v>
      </c>
      <c r="E60" s="29">
        <v>-370796</v>
      </c>
      <c r="F60" s="29">
        <v>-217822</v>
      </c>
      <c r="G60" s="29">
        <v>134326</v>
      </c>
      <c r="H60" s="29">
        <v>-210469</v>
      </c>
      <c r="I60" s="13"/>
      <c r="J60" s="70"/>
    </row>
    <row r="61" spans="1:10">
      <c r="A61" s="21"/>
      <c r="B61" s="22"/>
      <c r="C61" s="21"/>
      <c r="D61" s="21"/>
      <c r="E61" s="21"/>
      <c r="F61" s="21"/>
      <c r="G61" s="21"/>
      <c r="H61" s="21"/>
      <c r="I61" s="13"/>
      <c r="J61" s="13"/>
    </row>
    <row r="62" spans="1:10">
      <c r="A62" s="21">
        <v>210</v>
      </c>
      <c r="B62" s="22" t="s">
        <v>73</v>
      </c>
      <c r="C62" s="23">
        <v>31565</v>
      </c>
      <c r="D62" s="23">
        <v>243036</v>
      </c>
      <c r="E62" s="23">
        <v>-433935</v>
      </c>
      <c r="F62" s="23">
        <v>-259071</v>
      </c>
      <c r="G62" s="23">
        <v>157200</v>
      </c>
      <c r="H62" s="23">
        <v>-261205</v>
      </c>
      <c r="I62" s="13"/>
      <c r="J62" s="70"/>
    </row>
    <row r="63" spans="1:10">
      <c r="A63" s="21">
        <v>200</v>
      </c>
      <c r="B63" s="22" t="s">
        <v>74</v>
      </c>
      <c r="C63" s="26">
        <v>0</v>
      </c>
      <c r="D63" s="26">
        <v>13480</v>
      </c>
      <c r="E63" s="26">
        <v>-24964</v>
      </c>
      <c r="F63" s="26">
        <v>-2613</v>
      </c>
      <c r="G63" s="26">
        <v>9044</v>
      </c>
      <c r="H63" s="26">
        <v>-5053</v>
      </c>
      <c r="I63" s="13"/>
      <c r="J63" s="70"/>
    </row>
    <row r="64" spans="1:10">
      <c r="A64" s="21"/>
      <c r="B64" s="30" t="s">
        <v>75</v>
      </c>
      <c r="C64" s="29">
        <v>31565</v>
      </c>
      <c r="D64" s="29">
        <v>256516</v>
      </c>
      <c r="E64" s="29">
        <v>-458899</v>
      </c>
      <c r="F64" s="29">
        <v>-261684</v>
      </c>
      <c r="G64" s="29">
        <v>166244</v>
      </c>
      <c r="H64" s="29">
        <v>-266258</v>
      </c>
      <c r="I64" s="13"/>
      <c r="J64" s="70"/>
    </row>
    <row r="65" spans="1:10">
      <c r="A65" s="21"/>
      <c r="B65" s="22"/>
      <c r="C65" s="21"/>
      <c r="D65" s="21"/>
      <c r="E65" s="21"/>
      <c r="F65" s="21"/>
      <c r="G65" s="21"/>
      <c r="H65" s="21"/>
      <c r="I65" s="13"/>
      <c r="J65" s="13"/>
    </row>
    <row r="66" spans="1:10">
      <c r="A66" s="21">
        <v>103</v>
      </c>
      <c r="B66" s="22" t="s">
        <v>76</v>
      </c>
      <c r="C66" s="23">
        <v>3283045</v>
      </c>
      <c r="D66" s="23">
        <v>13077066</v>
      </c>
      <c r="E66" s="23">
        <v>-23035948</v>
      </c>
      <c r="F66" s="23">
        <v>-17282221</v>
      </c>
      <c r="G66" s="23">
        <v>8345126</v>
      </c>
      <c r="H66" s="23">
        <v>-15612932</v>
      </c>
      <c r="I66" s="13"/>
      <c r="J66" s="70"/>
    </row>
    <row r="67" spans="1:10">
      <c r="A67" s="21">
        <v>293</v>
      </c>
      <c r="B67" s="22" t="s">
        <v>77</v>
      </c>
      <c r="C67" s="24">
        <v>0</v>
      </c>
      <c r="D67" s="24">
        <v>36519</v>
      </c>
      <c r="E67" s="24">
        <v>-65460</v>
      </c>
      <c r="F67" s="24">
        <v>-276067</v>
      </c>
      <c r="G67" s="24">
        <v>23714</v>
      </c>
      <c r="H67" s="24">
        <v>-281294</v>
      </c>
      <c r="I67" s="13"/>
      <c r="J67" s="70"/>
    </row>
    <row r="68" spans="1:10">
      <c r="A68" s="21">
        <v>292</v>
      </c>
      <c r="B68" s="22" t="s">
        <v>78</v>
      </c>
      <c r="C68" s="26">
        <v>0</v>
      </c>
      <c r="D68" s="26">
        <v>216717</v>
      </c>
      <c r="E68" s="26">
        <v>-389749</v>
      </c>
      <c r="F68" s="26">
        <v>-1245634</v>
      </c>
      <c r="G68" s="26">
        <v>141193</v>
      </c>
      <c r="H68" s="26">
        <v>-1277473</v>
      </c>
      <c r="I68" s="13"/>
      <c r="J68" s="70"/>
    </row>
    <row r="69" spans="1:10">
      <c r="A69" s="21"/>
      <c r="B69" s="30" t="s">
        <v>79</v>
      </c>
      <c r="C69" s="29">
        <v>3283045</v>
      </c>
      <c r="D69" s="29">
        <v>13330302</v>
      </c>
      <c r="E69" s="29">
        <v>-23491157</v>
      </c>
      <c r="F69" s="29">
        <v>-18803922</v>
      </c>
      <c r="G69" s="29">
        <v>8510033</v>
      </c>
      <c r="H69" s="29">
        <v>-17171699</v>
      </c>
      <c r="I69" s="13"/>
      <c r="J69" s="70"/>
    </row>
    <row r="70" spans="1:10">
      <c r="A70" s="21"/>
      <c r="B70" s="22"/>
      <c r="C70" s="21"/>
      <c r="D70" s="21"/>
      <c r="E70" s="21"/>
      <c r="F70" s="21"/>
      <c r="G70" s="21"/>
      <c r="H70" s="21"/>
      <c r="I70" s="13"/>
      <c r="J70" s="13"/>
    </row>
    <row r="71" spans="1:10">
      <c r="A71" s="21">
        <v>143</v>
      </c>
      <c r="B71" s="22" t="s">
        <v>80</v>
      </c>
      <c r="C71" s="23">
        <v>0</v>
      </c>
      <c r="D71" s="23">
        <v>5629</v>
      </c>
      <c r="E71" s="23">
        <v>-10439</v>
      </c>
      <c r="F71" s="23">
        <v>-1133</v>
      </c>
      <c r="G71" s="23">
        <v>3782</v>
      </c>
      <c r="H71" s="23">
        <v>-2161</v>
      </c>
      <c r="I71" s="13"/>
      <c r="J71" s="70"/>
    </row>
    <row r="72" spans="1:10">
      <c r="A72" s="21">
        <v>189</v>
      </c>
      <c r="B72" s="22" t="s">
        <v>81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13"/>
      <c r="J72" s="70"/>
    </row>
    <row r="73" spans="1:10">
      <c r="A73" s="21"/>
      <c r="B73" s="30" t="s">
        <v>82</v>
      </c>
      <c r="C73" s="29">
        <v>0</v>
      </c>
      <c r="D73" s="29">
        <v>5629</v>
      </c>
      <c r="E73" s="29">
        <v>-10439</v>
      </c>
      <c r="F73" s="29">
        <v>-1133</v>
      </c>
      <c r="G73" s="29">
        <v>3782</v>
      </c>
      <c r="H73" s="29">
        <v>-2161</v>
      </c>
      <c r="I73" s="13"/>
      <c r="J73" s="70"/>
    </row>
    <row r="74" spans="1:10">
      <c r="A74" s="21"/>
      <c r="B74" s="30"/>
      <c r="C74" s="31"/>
      <c r="D74" s="31"/>
      <c r="E74" s="31"/>
      <c r="F74" s="31"/>
      <c r="G74" s="31"/>
      <c r="H74" s="31"/>
      <c r="I74" s="13"/>
      <c r="J74" s="70"/>
    </row>
    <row r="75" spans="1:10">
      <c r="A75" s="21">
        <v>270</v>
      </c>
      <c r="B75" s="22" t="s">
        <v>83</v>
      </c>
      <c r="C75" s="32">
        <v>4206</v>
      </c>
      <c r="D75" s="32">
        <v>52790</v>
      </c>
      <c r="E75" s="32">
        <v>-95322</v>
      </c>
      <c r="F75" s="32">
        <v>-67747</v>
      </c>
      <c r="G75" s="32">
        <v>34532</v>
      </c>
      <c r="H75" s="32">
        <v>-71541</v>
      </c>
      <c r="I75" s="13"/>
      <c r="J75" s="70"/>
    </row>
    <row r="76" spans="1:10">
      <c r="B76" s="34" t="s">
        <v>84</v>
      </c>
      <c r="C76" s="29">
        <v>4206</v>
      </c>
      <c r="D76" s="29">
        <v>52790</v>
      </c>
      <c r="E76" s="29">
        <v>-95322</v>
      </c>
      <c r="F76" s="29">
        <v>-67747</v>
      </c>
      <c r="G76" s="29">
        <v>34532</v>
      </c>
      <c r="H76" s="29">
        <v>-71541</v>
      </c>
      <c r="I76" s="13"/>
      <c r="J76" s="13"/>
    </row>
    <row r="77" spans="1:10">
      <c r="B77" s="35"/>
      <c r="C77" s="23"/>
      <c r="D77" s="23"/>
      <c r="E77" s="23"/>
      <c r="F77" s="23"/>
      <c r="G77" s="23"/>
      <c r="H77" s="23"/>
      <c r="I77" s="13"/>
      <c r="J77" s="70"/>
    </row>
    <row r="78" spans="1:10">
      <c r="A78" s="21">
        <v>104</v>
      </c>
      <c r="B78" s="22" t="s">
        <v>85</v>
      </c>
      <c r="C78" s="32">
        <v>196968</v>
      </c>
      <c r="D78" s="32">
        <v>912379</v>
      </c>
      <c r="E78" s="32">
        <v>-1617204</v>
      </c>
      <c r="F78" s="32">
        <v>-1116823</v>
      </c>
      <c r="G78" s="32">
        <v>585857</v>
      </c>
      <c r="H78" s="32">
        <v>-1038823</v>
      </c>
      <c r="I78" s="13"/>
      <c r="J78" s="70"/>
    </row>
    <row r="79" spans="1:10">
      <c r="A79" s="21">
        <v>181</v>
      </c>
      <c r="B79" s="22" t="s">
        <v>86</v>
      </c>
      <c r="C79" s="26">
        <v>354568</v>
      </c>
      <c r="D79" s="26">
        <v>4403631</v>
      </c>
      <c r="E79" s="26">
        <v>-7899060</v>
      </c>
      <c r="F79" s="26">
        <v>-4359566</v>
      </c>
      <c r="G79" s="26">
        <v>2861556</v>
      </c>
      <c r="H79" s="26">
        <v>-4638871</v>
      </c>
      <c r="I79" s="13"/>
      <c r="J79" s="13"/>
    </row>
    <row r="80" spans="1:10">
      <c r="B80" s="35" t="s">
        <v>87</v>
      </c>
      <c r="C80" s="29">
        <v>551536</v>
      </c>
      <c r="D80" s="29">
        <v>5316010</v>
      </c>
      <c r="E80" s="29">
        <v>-9516264</v>
      </c>
      <c r="F80" s="29">
        <v>-5476389</v>
      </c>
      <c r="G80" s="29">
        <v>3447413</v>
      </c>
      <c r="H80" s="29">
        <v>-5677694</v>
      </c>
      <c r="I80" s="13"/>
      <c r="J80" s="70"/>
    </row>
    <row r="81" spans="1:10">
      <c r="A81" s="21">
        <v>290</v>
      </c>
      <c r="B81" s="22" t="s">
        <v>88</v>
      </c>
      <c r="C81" s="26">
        <v>0</v>
      </c>
      <c r="D81" s="26">
        <v>53401</v>
      </c>
      <c r="E81" s="26">
        <v>-96281</v>
      </c>
      <c r="F81" s="26">
        <v>-51555</v>
      </c>
      <c r="G81" s="26">
        <v>34879</v>
      </c>
      <c r="H81" s="26">
        <v>-59556</v>
      </c>
      <c r="I81" s="13"/>
      <c r="J81" s="70"/>
    </row>
    <row r="82" spans="1:10">
      <c r="B82" s="36" t="s">
        <v>89</v>
      </c>
      <c r="C82" s="29">
        <v>551536</v>
      </c>
      <c r="D82" s="29">
        <v>5369411</v>
      </c>
      <c r="E82" s="29">
        <v>-9612545</v>
      </c>
      <c r="F82" s="29">
        <v>-5527944</v>
      </c>
      <c r="G82" s="29">
        <v>3482292</v>
      </c>
      <c r="H82" s="29">
        <v>-5737250</v>
      </c>
      <c r="I82" s="13"/>
      <c r="J82" s="70"/>
    </row>
    <row r="83" spans="1:10">
      <c r="A83" s="72">
        <v>175</v>
      </c>
      <c r="B83" s="73" t="s">
        <v>91</v>
      </c>
      <c r="C83" s="26">
        <v>48228</v>
      </c>
      <c r="D83" s="26">
        <v>36713</v>
      </c>
      <c r="E83" s="26">
        <v>-60130</v>
      </c>
      <c r="F83" s="26">
        <v>-31686</v>
      </c>
      <c r="G83" s="26">
        <v>21783</v>
      </c>
      <c r="H83" s="26">
        <v>14908</v>
      </c>
      <c r="I83" s="13"/>
      <c r="J83" s="70"/>
    </row>
    <row r="84" spans="1:10">
      <c r="A84" s="21">
        <v>171</v>
      </c>
      <c r="B84" s="22" t="s">
        <v>90</v>
      </c>
      <c r="C84" s="27">
        <v>0</v>
      </c>
      <c r="D84" s="27">
        <v>19826</v>
      </c>
      <c r="E84" s="27">
        <v>-34912</v>
      </c>
      <c r="F84" s="27">
        <v>-15366</v>
      </c>
      <c r="G84" s="27">
        <v>12647</v>
      </c>
      <c r="H84" s="27">
        <v>-17805</v>
      </c>
      <c r="I84" s="13"/>
      <c r="J84" s="70"/>
    </row>
    <row r="85" spans="1:10">
      <c r="A85" s="21">
        <v>419</v>
      </c>
      <c r="B85" s="22" t="s">
        <v>92</v>
      </c>
      <c r="C85" s="27">
        <v>182</v>
      </c>
      <c r="D85" s="27">
        <v>81</v>
      </c>
      <c r="E85" s="27">
        <v>-127</v>
      </c>
      <c r="F85" s="27">
        <v>0</v>
      </c>
      <c r="G85" s="27">
        <v>46</v>
      </c>
      <c r="H85" s="27">
        <v>182</v>
      </c>
      <c r="I85" s="13"/>
      <c r="J85" s="70"/>
    </row>
    <row r="86" spans="1:10">
      <c r="A86" s="16"/>
      <c r="B86" s="74" t="s">
        <v>93</v>
      </c>
      <c r="C86" s="29">
        <v>599946</v>
      </c>
      <c r="D86" s="29">
        <v>5426031</v>
      </c>
      <c r="E86" s="29">
        <v>-9707714</v>
      </c>
      <c r="F86" s="29">
        <v>-5574996</v>
      </c>
      <c r="G86" s="29">
        <v>3516768</v>
      </c>
      <c r="H86" s="29">
        <v>-5739965</v>
      </c>
      <c r="I86" s="13"/>
      <c r="J86" s="13"/>
    </row>
    <row r="87" spans="1:10">
      <c r="A87" s="16"/>
      <c r="B87" s="74"/>
      <c r="C87" s="37"/>
      <c r="D87" s="37"/>
      <c r="E87" s="37"/>
      <c r="F87" s="37"/>
      <c r="G87" s="37"/>
      <c r="H87" s="37"/>
      <c r="I87" s="13"/>
      <c r="J87" s="13"/>
    </row>
    <row r="88" spans="1:10">
      <c r="A88" s="21">
        <v>245</v>
      </c>
      <c r="B88" s="75" t="s">
        <v>94</v>
      </c>
      <c r="C88" s="32">
        <v>219463</v>
      </c>
      <c r="D88" s="32">
        <v>191493</v>
      </c>
      <c r="E88" s="32">
        <v>-317343</v>
      </c>
      <c r="F88" s="32">
        <v>430570.39286082727</v>
      </c>
      <c r="G88" s="32">
        <v>114962</v>
      </c>
      <c r="H88" s="32">
        <v>639145.39286082727</v>
      </c>
      <c r="I88" s="13"/>
      <c r="J88" s="13"/>
    </row>
    <row r="89" spans="1:10">
      <c r="B89" s="34" t="s">
        <v>94</v>
      </c>
      <c r="C89" s="29">
        <v>219463</v>
      </c>
      <c r="D89" s="29">
        <v>191493</v>
      </c>
      <c r="E89" s="29">
        <v>-317343</v>
      </c>
      <c r="F89" s="29">
        <v>430570.39286082727</v>
      </c>
      <c r="G89" s="29">
        <v>114962</v>
      </c>
      <c r="H89" s="29">
        <v>639145.39286082727</v>
      </c>
      <c r="I89" s="13"/>
      <c r="J89" s="13"/>
    </row>
    <row r="90" spans="1:10">
      <c r="B90" s="34"/>
      <c r="C90" s="37"/>
      <c r="D90" s="37"/>
      <c r="E90" s="37"/>
      <c r="F90" s="37"/>
      <c r="G90" s="37"/>
      <c r="H90" s="37"/>
      <c r="I90" s="13"/>
      <c r="J90" s="13"/>
    </row>
    <row r="91" spans="1:10">
      <c r="B91" s="38" t="s">
        <v>95</v>
      </c>
      <c r="C91" s="39">
        <v>10568485</v>
      </c>
      <c r="D91" s="39">
        <v>56094357</v>
      </c>
      <c r="E91" s="39">
        <v>-99562423</v>
      </c>
      <c r="F91" s="39">
        <v>-68626235.60713917</v>
      </c>
      <c r="G91" s="39">
        <v>36068020</v>
      </c>
      <c r="H91" s="39">
        <v>-65457796.60713917</v>
      </c>
      <c r="I91" s="13"/>
      <c r="J91" s="13"/>
    </row>
    <row r="92" spans="1:10">
      <c r="B92" s="38"/>
      <c r="C92" s="39"/>
      <c r="D92" s="39"/>
      <c r="E92" s="39"/>
      <c r="F92" s="39"/>
      <c r="G92" s="39"/>
      <c r="H92" s="39"/>
      <c r="I92" s="13"/>
      <c r="J92" s="13"/>
    </row>
    <row r="93" spans="1:10">
      <c r="B93" s="38" t="s">
        <v>96</v>
      </c>
      <c r="C93" s="39">
        <v>10349022</v>
      </c>
      <c r="D93" s="39">
        <v>55902864</v>
      </c>
      <c r="E93" s="39">
        <v>-99245080</v>
      </c>
      <c r="F93" s="39">
        <v>-69056806</v>
      </c>
      <c r="G93" s="39">
        <v>35953058</v>
      </c>
      <c r="H93" s="39">
        <v>-66096942</v>
      </c>
      <c r="I93" s="13"/>
      <c r="J93" s="13"/>
    </row>
    <row r="94" spans="1:10">
      <c r="A94" s="21"/>
      <c r="B94" s="34"/>
      <c r="C94" s="21"/>
      <c r="D94" s="21"/>
      <c r="E94" s="21"/>
      <c r="F94" s="21"/>
      <c r="G94" s="21"/>
      <c r="H94" s="12"/>
      <c r="I94" s="13"/>
      <c r="J94" s="13"/>
    </row>
    <row r="95" spans="1:10">
      <c r="A95" s="13"/>
      <c r="B95" s="76" t="s">
        <v>97</v>
      </c>
      <c r="C95" s="77"/>
      <c r="D95" s="78"/>
      <c r="E95" s="13"/>
      <c r="F95" s="13"/>
      <c r="G95" s="13"/>
      <c r="H95" s="14"/>
      <c r="I95" s="13"/>
      <c r="J95" s="13"/>
    </row>
    <row r="96" spans="1:10">
      <c r="A96" s="13"/>
      <c r="B96" s="61" t="s">
        <v>98</v>
      </c>
      <c r="C96" s="79">
        <v>4.1000000000000002E-2</v>
      </c>
      <c r="D96" s="80"/>
      <c r="E96" s="13"/>
      <c r="F96" s="13"/>
      <c r="G96" s="13"/>
      <c r="H96" s="14"/>
      <c r="I96" s="13"/>
      <c r="J96" s="13"/>
    </row>
    <row r="97" spans="1:10">
      <c r="A97" s="13"/>
      <c r="B97" s="45" t="s">
        <v>99</v>
      </c>
      <c r="C97" s="81">
        <v>42736</v>
      </c>
      <c r="D97" s="82"/>
      <c r="E97" s="13"/>
      <c r="F97" s="13"/>
      <c r="G97" s="13"/>
      <c r="H97" s="14"/>
      <c r="I97" s="13"/>
      <c r="J97" s="13"/>
    </row>
    <row r="98" spans="1:10">
      <c r="A98" s="13"/>
      <c r="B98" s="12" t="s">
        <v>100</v>
      </c>
      <c r="C98" s="43" t="s">
        <v>112</v>
      </c>
      <c r="D98" s="83"/>
      <c r="E98" s="13"/>
      <c r="F98" s="13"/>
      <c r="G98" s="13"/>
      <c r="H98" s="14"/>
      <c r="I98" s="13"/>
      <c r="J98" s="13"/>
    </row>
    <row r="99" spans="1:10">
      <c r="A99" s="13"/>
      <c r="B99" s="12" t="s">
        <v>102</v>
      </c>
      <c r="C99" s="43" t="s">
        <v>103</v>
      </c>
      <c r="D99" s="80"/>
      <c r="E99" s="13"/>
      <c r="F99" s="13"/>
      <c r="G99" s="13"/>
      <c r="H99" s="14"/>
      <c r="I99" s="13"/>
      <c r="J99" s="13"/>
    </row>
    <row r="100" spans="1:10">
      <c r="A100" s="13"/>
      <c r="B100" s="63" t="s">
        <v>113</v>
      </c>
      <c r="C100" s="84"/>
      <c r="D100" s="80"/>
      <c r="E100" s="13"/>
      <c r="F100" s="13"/>
      <c r="G100" s="13"/>
      <c r="H100" s="14"/>
      <c r="I100" s="13"/>
      <c r="J100" s="13"/>
    </row>
    <row r="101" spans="1:10">
      <c r="A101" s="13"/>
      <c r="B101" s="61" t="s">
        <v>114</v>
      </c>
      <c r="C101" s="84">
        <v>6.7500000000000004E-2</v>
      </c>
      <c r="D101" s="80"/>
      <c r="E101" s="13"/>
      <c r="F101" s="13"/>
      <c r="G101" s="13"/>
      <c r="H101" s="14"/>
      <c r="I101" s="13"/>
      <c r="J101" s="13"/>
    </row>
    <row r="102" spans="1:10">
      <c r="A102" s="13"/>
      <c r="B102" s="61" t="s">
        <v>115</v>
      </c>
      <c r="C102" s="84">
        <v>0.05</v>
      </c>
      <c r="D102" s="85"/>
      <c r="E102" s="13"/>
      <c r="F102" s="13"/>
      <c r="G102" s="13"/>
      <c r="H102" s="14"/>
      <c r="I102" s="13"/>
      <c r="J102" s="13"/>
    </row>
    <row r="103" spans="1:10">
      <c r="A103" s="13"/>
      <c r="B103" s="61" t="s">
        <v>116</v>
      </c>
      <c r="C103" s="86">
        <v>7</v>
      </c>
      <c r="D103" s="61"/>
      <c r="E103" s="13"/>
      <c r="F103" s="13"/>
      <c r="G103" s="13"/>
      <c r="H103" s="14"/>
      <c r="I103" s="13"/>
      <c r="J103" s="13"/>
    </row>
    <row r="104" spans="1:10">
      <c r="B104" s="63" t="s">
        <v>117</v>
      </c>
      <c r="C104" s="77"/>
      <c r="D104" s="61"/>
    </row>
    <row r="105" spans="1:10">
      <c r="B105" s="63" t="s">
        <v>118</v>
      </c>
      <c r="C105" s="77"/>
      <c r="D105" s="85"/>
    </row>
  </sheetData>
  <pageMargins left="0.7" right="0.45" top="0.5" bottom="0.5" header="0.3" footer="0.3"/>
  <pageSetup scale="54" orientation="portrait" r:id="rId1"/>
  <headerFooter>
    <oddFooter>&amp;LWillis Towers Watson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"/>
  <sheetViews>
    <sheetView zoomScaleNormal="100" workbookViewId="0">
      <selection sqref="A1:L68"/>
    </sheetView>
  </sheetViews>
  <sheetFormatPr defaultRowHeight="12.75"/>
  <cols>
    <col min="12" max="12" width="8.140625" customWidth="1"/>
  </cols>
  <sheetData>
    <row r="1" spans="1:1">
      <c r="A1" s="48" t="s">
        <v>12</v>
      </c>
    </row>
    <row r="2" spans="1:1">
      <c r="A2" s="48" t="s">
        <v>107</v>
      </c>
    </row>
    <row r="3" spans="1:1">
      <c r="A3" s="20" t="s">
        <v>334</v>
      </c>
    </row>
    <row r="4" spans="1:1">
      <c r="A4" s="20" t="s">
        <v>337</v>
      </c>
    </row>
  </sheetData>
  <pageMargins left="0.4" right="0.4" top="0.4" bottom="0.4" header="0.3" footer="0.3"/>
  <pageSetup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"/>
  <sheetViews>
    <sheetView workbookViewId="0">
      <selection activeCell="Q41" sqref="Q41"/>
    </sheetView>
  </sheetViews>
  <sheetFormatPr defaultRowHeight="12.75"/>
  <cols>
    <col min="12" max="12" width="7.85546875" customWidth="1"/>
  </cols>
  <sheetData>
    <row r="1" spans="1:1">
      <c r="A1" s="11" t="s">
        <v>12</v>
      </c>
    </row>
    <row r="2" spans="1:1">
      <c r="A2" s="11" t="s">
        <v>13</v>
      </c>
    </row>
    <row r="3" spans="1:1">
      <c r="A3" s="16" t="s">
        <v>334</v>
      </c>
    </row>
    <row r="4" spans="1:1">
      <c r="A4" s="20" t="s">
        <v>337</v>
      </c>
    </row>
  </sheetData>
  <pageMargins left="0.4" right="0.4" top="0.4" bottom="0.4" header="0.3" footer="0.3"/>
  <pageSetup scale="8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"/>
  <sheetViews>
    <sheetView zoomScaleNormal="100" workbookViewId="0">
      <selection sqref="A1:K69"/>
    </sheetView>
  </sheetViews>
  <sheetFormatPr defaultRowHeight="12.75"/>
  <cols>
    <col min="10" max="10" width="6" customWidth="1"/>
    <col min="11" max="11" width="10.85546875" customWidth="1"/>
  </cols>
  <sheetData>
    <row r="1" spans="1:1">
      <c r="A1" s="11" t="s">
        <v>12</v>
      </c>
    </row>
    <row r="2" spans="1:1">
      <c r="A2" s="11" t="s">
        <v>109</v>
      </c>
    </row>
    <row r="3" spans="1:1">
      <c r="A3" s="65" t="s">
        <v>336</v>
      </c>
    </row>
    <row r="4" spans="1:1">
      <c r="A4" s="11" t="s">
        <v>337</v>
      </c>
    </row>
    <row r="5" spans="1:1">
      <c r="A5" s="11"/>
    </row>
  </sheetData>
  <pageMargins left="0.4" right="0.4" top="0.4" bottom="0.4" header="0.3" footer="0.3"/>
  <pageSetup scale="8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"/>
  <sheetViews>
    <sheetView zoomScale="115" zoomScaleNormal="115" workbookViewId="0">
      <selection activeCell="K16" sqref="K16"/>
    </sheetView>
  </sheetViews>
  <sheetFormatPr defaultRowHeight="12.75"/>
  <cols>
    <col min="10" max="10" width="15.42578125" customWidth="1"/>
  </cols>
  <sheetData>
    <row r="1" spans="1:1">
      <c r="A1" s="48" t="s">
        <v>12</v>
      </c>
    </row>
    <row r="2" spans="1:1">
      <c r="A2" s="48" t="s">
        <v>107</v>
      </c>
    </row>
    <row r="3" spans="1:1">
      <c r="A3" s="20" t="s">
        <v>341</v>
      </c>
    </row>
    <row r="4" spans="1:1">
      <c r="A4" s="20" t="s">
        <v>340</v>
      </c>
    </row>
  </sheetData>
  <pageMargins left="0.7" right="0.4" top="0.4" bottom="0.4" header="0.3" footer="0.3"/>
  <pageSetup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"/>
  <sheetViews>
    <sheetView zoomScale="115" zoomScaleNormal="115" workbookViewId="0">
      <selection activeCell="A4" sqref="A4"/>
    </sheetView>
  </sheetViews>
  <sheetFormatPr defaultRowHeight="12.75"/>
  <cols>
    <col min="8" max="8" width="13.140625" customWidth="1"/>
    <col min="9" max="9" width="14.5703125" customWidth="1"/>
    <col min="10" max="10" width="8.7109375" customWidth="1"/>
    <col min="11" max="11" width="9.42578125" customWidth="1"/>
  </cols>
  <sheetData>
    <row r="1" spans="1:11">
      <c r="A1" s="11" t="s">
        <v>12</v>
      </c>
    </row>
    <row r="2" spans="1:11">
      <c r="A2" s="11" t="s">
        <v>13</v>
      </c>
    </row>
    <row r="3" spans="1:11">
      <c r="A3" s="16" t="s">
        <v>341</v>
      </c>
    </row>
    <row r="4" spans="1:11">
      <c r="A4" s="20" t="s">
        <v>340</v>
      </c>
    </row>
    <row r="11" spans="1:11">
      <c r="K11" s="11"/>
    </row>
    <row r="12" spans="1:11">
      <c r="K12" s="11"/>
    </row>
    <row r="13" spans="1:11">
      <c r="K13" s="16"/>
    </row>
    <row r="14" spans="1:11">
      <c r="K14" s="20"/>
    </row>
  </sheetData>
  <pageMargins left="0.5" right="0.4" top="0.4" bottom="0.4" header="0.3" footer="0.3"/>
  <pageSetup scale="9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3B931D9868C940A042DA894E8174CA" ma:contentTypeVersion="1" ma:contentTypeDescription="Create a new document." ma:contentTypeScope="" ma:versionID="be3b2bbe5dfab2c08437372aedcfdfa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0678E4-1F0A-4B23-877A-63D1F4E53D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FFB253-129D-41DC-A332-37057E5204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65F5147-EB01-4F1A-98EC-4E43C7A87C6F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W23 Test Year Lead Sheet</vt:lpstr>
      <vt:lpstr>W23 2017 Est SERP - Mar 2017</vt:lpstr>
      <vt:lpstr>W23 2017 Est Pension - Mar 2017</vt:lpstr>
      <vt:lpstr>W23 2017 Est OPEB - Mar 2017</vt:lpstr>
      <vt:lpstr>W23 2017 Est SERP - Jan 2017</vt:lpstr>
      <vt:lpstr>W23 2017 Est Pension - Jan Est</vt:lpstr>
      <vt:lpstr>W23 2017 Est OPEB - Jan 2017</vt:lpstr>
      <vt:lpstr>W23 2016 SERP Cost - Mar 2016</vt:lpstr>
      <vt:lpstr>W23 2016 Pension - Mar 2016</vt:lpstr>
      <vt:lpstr>W23 2016 OPEB - Mar 2016</vt:lpstr>
      <vt:lpstr>W23 2016 Est SERP - Jan 2016</vt:lpstr>
      <vt:lpstr>W23 2016 Est Pension - Jan 2016</vt:lpstr>
      <vt:lpstr>W23 2016 Est OPEB - Jan 2016</vt:lpstr>
      <vt:lpstr>'W23 2016 Pension - Mar 2016'!Print_Area</vt:lpstr>
      <vt:lpstr>'W23 2016 SERP Cost - Mar 2016'!Print_Area</vt:lpstr>
      <vt:lpstr>'W23 2017 Est OPEB - Jan 2017'!Print_Area</vt:lpstr>
      <vt:lpstr>'W23 2017 Est Pension - Jan Est'!Print_Area</vt:lpstr>
      <vt:lpstr>'W23 2017 Est SERP - Jan 2017'!Print_Area</vt:lpstr>
    </vt:vector>
  </TitlesOfParts>
  <Company>American Electric Power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Holmes</dc:creator>
  <cp:lastModifiedBy>Betsy Sekula</cp:lastModifiedBy>
  <cp:lastPrinted>2017-06-20T14:37:40Z</cp:lastPrinted>
  <dcterms:created xsi:type="dcterms:W3CDTF">2017-02-01T21:03:11Z</dcterms:created>
  <dcterms:modified xsi:type="dcterms:W3CDTF">2017-07-08T19:01:18Z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0x0101001B3B931D9868C940A042DA894E8174CA</vt:lpwstr>
  </property>
</Properties>
</file>