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3215" windowHeight="6885"/>
  </bookViews>
  <sheets>
    <sheet name="W02 DR Revenue" sheetId="5" r:id="rId1"/>
    <sheet name="W02 DR O&amp;M Expense" sheetId="6" r:id="rId2"/>
    <sheet name="W02 DR Acct 5120034" sheetId="8" r:id="rId3"/>
    <sheet name="W02 DR Deferral" sheetId="9" r:id="rId4"/>
    <sheet name="W02 DR Acct 4073014" sheetId="7" r:id="rId5"/>
  </sheets>
  <externalReferences>
    <externalReference r:id="rId6"/>
  </externalReferences>
  <definedNames>
    <definedName name="AllocFactors">[1]Table!$G$6:$H$13</definedName>
    <definedName name="_xlnm.Print_Area" localSheetId="4">'W02 DR Acct 4073014'!$A$1:$D$23</definedName>
    <definedName name="_xlnm.Print_Area" localSheetId="2">'W02 DR Acct 5120034'!$A$1:$C$24</definedName>
    <definedName name="_xlnm.Print_Area" localSheetId="3">'W02 DR Deferral'!$A$1:$E$22</definedName>
    <definedName name="_xlnm.Print_Area" localSheetId="1">'W02 DR O&amp;M Expense'!$A$1:$I$22</definedName>
    <definedName name="_xlnm.Print_Area" localSheetId="0">'W02 DR Revenue'!$A$1:$M$23</definedName>
    <definedName name="Print_Area_1">#REF!</definedName>
    <definedName name="Print_Area_2">#REF!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C20" i="6" l="1"/>
  <c r="H20" i="6"/>
  <c r="I19" i="6"/>
  <c r="I18" i="6"/>
  <c r="I17" i="6"/>
  <c r="I16" i="6"/>
  <c r="I15" i="6"/>
  <c r="I14" i="6"/>
  <c r="I13" i="6"/>
  <c r="I12" i="6"/>
  <c r="I11" i="6"/>
  <c r="I10" i="6"/>
  <c r="I9" i="6"/>
  <c r="I8" i="6"/>
  <c r="C21" i="7" l="1"/>
  <c r="E20" i="9"/>
  <c r="B22" i="8"/>
  <c r="G20" i="6"/>
  <c r="F20" i="6"/>
  <c r="E20" i="6"/>
  <c r="D20" i="6"/>
  <c r="B20" i="6"/>
  <c r="I20" i="6" l="1"/>
  <c r="G20" i="5"/>
  <c r="D20" i="5"/>
  <c r="H20" i="5" s="1"/>
  <c r="G19" i="5"/>
  <c r="D19" i="5"/>
  <c r="H19" i="5" s="1"/>
  <c r="I20" i="5" l="1"/>
  <c r="J20" i="5" s="1"/>
  <c r="L20" i="5" s="1"/>
  <c r="G18" i="5" l="1"/>
  <c r="D18" i="5"/>
  <c r="H18" i="5" s="1"/>
  <c r="I19" i="5" s="1"/>
  <c r="J19" i="5" s="1"/>
  <c r="L19" i="5" s="1"/>
  <c r="G17" i="5"/>
  <c r="D17" i="5"/>
  <c r="H17" i="5" s="1"/>
  <c r="G16" i="5"/>
  <c r="D16" i="5"/>
  <c r="H16" i="5" s="1"/>
  <c r="G15" i="5"/>
  <c r="D15" i="5"/>
  <c r="H15" i="5" s="1"/>
  <c r="I16" i="5" s="1"/>
  <c r="G14" i="5"/>
  <c r="D14" i="5"/>
  <c r="H14" i="5" s="1"/>
  <c r="I15" i="5" s="1"/>
  <c r="G13" i="5"/>
  <c r="D13" i="5"/>
  <c r="H13" i="5" s="1"/>
  <c r="I14" i="5" s="1"/>
  <c r="G12" i="5"/>
  <c r="D12" i="5"/>
  <c r="H12" i="5" s="1"/>
  <c r="I13" i="5" s="1"/>
  <c r="G11" i="5"/>
  <c r="D11" i="5"/>
  <c r="H11" i="5" s="1"/>
  <c r="I12" i="5" s="1"/>
  <c r="G10" i="5"/>
  <c r="D10" i="5"/>
  <c r="H10" i="5" s="1"/>
  <c r="G9" i="5"/>
  <c r="D9" i="5"/>
  <c r="H9" i="5" s="1"/>
  <c r="I10" i="5" s="1"/>
  <c r="J16" i="5" l="1"/>
  <c r="L16" i="5" s="1"/>
  <c r="J14" i="5"/>
  <c r="L14" i="5" s="1"/>
  <c r="J13" i="5"/>
  <c r="L13" i="5" s="1"/>
  <c r="J12" i="5"/>
  <c r="L12" i="5" s="1"/>
  <c r="I17" i="5"/>
  <c r="J10" i="5"/>
  <c r="L10" i="5" s="1"/>
  <c r="I11" i="5"/>
  <c r="J11" i="5" s="1"/>
  <c r="L11" i="5" s="1"/>
  <c r="I18" i="5"/>
  <c r="J18" i="5" s="1"/>
  <c r="L18" i="5" s="1"/>
  <c r="J17" i="5"/>
  <c r="L17" i="5" s="1"/>
  <c r="J9" i="5"/>
  <c r="L9" i="5" s="1"/>
  <c r="J15" i="5"/>
  <c r="L15" i="5" s="1"/>
  <c r="L21" i="5" l="1"/>
</calcChain>
</file>

<file path=xl/sharedStrings.xml><?xml version="1.0" encoding="utf-8"?>
<sst xmlns="http://schemas.openxmlformats.org/spreadsheetml/2006/main" count="94" uniqueCount="43">
  <si>
    <t>Kentucky Power Company</t>
  </si>
  <si>
    <t>Date</t>
  </si>
  <si>
    <t>BSRR</t>
  </si>
  <si>
    <t>Estimated &amp; Unbilled Surcharge</t>
  </si>
  <si>
    <t>Reverse Prior Month Est &amp; Unb Surcharge</t>
  </si>
  <si>
    <t>5000001</t>
  </si>
  <si>
    <t>5060000</t>
  </si>
  <si>
    <t>5110000</t>
  </si>
  <si>
    <t>5120000</t>
  </si>
  <si>
    <t>5130000</t>
  </si>
  <si>
    <t>Total</t>
  </si>
  <si>
    <t xml:space="preserve"> </t>
  </si>
  <si>
    <t>Account</t>
  </si>
  <si>
    <t>KYRET</t>
  </si>
  <si>
    <t>Descr</t>
  </si>
  <si>
    <t>5120034</t>
  </si>
  <si>
    <t>Detail of Account 5120034</t>
  </si>
  <si>
    <t>Detail of Account 4073014</t>
  </si>
  <si>
    <t>Unit</t>
  </si>
  <si>
    <t>Amount</t>
  </si>
  <si>
    <t>117</t>
  </si>
  <si>
    <t>1823377</t>
  </si>
  <si>
    <t>NBV - AROs Retired Plants</t>
  </si>
  <si>
    <t>Billed &amp; 
Accrued
Surcharge</t>
  </si>
  <si>
    <t>Bad Debt\
Maint Fee</t>
  </si>
  <si>
    <t>Total Estimated
and
Unbilled kWh</t>
  </si>
  <si>
    <t>Unbilled
KWH</t>
  </si>
  <si>
    <t>Estimated
KWH</t>
  </si>
  <si>
    <t>Average
Rate
per kWh</t>
  </si>
  <si>
    <t>Billed
KWH</t>
  </si>
  <si>
    <t>Net
Revenues</t>
  </si>
  <si>
    <t>Total Revenues to be Removed</t>
  </si>
  <si>
    <t>Month</t>
  </si>
  <si>
    <t xml:space="preserve">   Account 4073014</t>
  </si>
  <si>
    <t>Total Amortization Expense to Remove</t>
  </si>
  <si>
    <t>.</t>
  </si>
  <si>
    <t>Decommissioning Rider</t>
  </si>
  <si>
    <t>Summary of Decommissioning Rider O&amp;M Expenses</t>
  </si>
  <si>
    <t>Decommissioning Rider O/U Recovery
Maint Costs</t>
  </si>
  <si>
    <t>Detail of Decommissioning Rider Deferral</t>
  </si>
  <si>
    <t>For the Twelve Months Ended February 28, 2017</t>
  </si>
  <si>
    <t>Decommissioning Rider Revenue</t>
  </si>
  <si>
    <t>Witness: T. H. 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</si>
</sst>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0000_);_(* \(#,##0.000000000\);_(* &quot;-&quot;??_);_(@_)"/>
    <numFmt numFmtId="166" formatCode="0.00000%"/>
    <numFmt numFmtId="167" formatCode="_(* #,##0.0_);_(* \(#,##0.0\);&quot;&quot;;_(@_)"/>
    <numFmt numFmtId="168" formatCode="[Blue]#,##0,_);[Red]\(#,##0,\)"/>
    <numFmt numFmtId="169" formatCode="0.0000%"/>
  </numFmts>
  <fonts count="8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5"/>
      <name val="Arial"/>
      <family val="2"/>
    </font>
    <font>
      <sz val="5"/>
      <color indexed="12"/>
      <name val="Arial"/>
      <family val="2"/>
    </font>
    <font>
      <sz val="5"/>
      <name val="MS Sans Serif"/>
      <family val="2"/>
    </font>
    <font>
      <sz val="11"/>
      <color theme="1"/>
      <name val="Arial"/>
      <family val="2"/>
    </font>
    <font>
      <sz val="5"/>
      <color theme="1"/>
      <name val="Arial"/>
      <family val="2"/>
    </font>
    <font>
      <b/>
      <u/>
      <sz val="5"/>
      <color theme="1"/>
      <name val="Arial"/>
      <family val="2"/>
    </font>
    <font>
      <b/>
      <sz val="11"/>
      <color theme="1"/>
      <name val="Arial"/>
      <family val="2"/>
    </font>
    <font>
      <b/>
      <sz val="5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096">
    <xf numFmtId="0" fontId="0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2" borderId="0" applyNumberFormat="0" applyBorder="0" applyAlignment="0" applyProtection="0"/>
    <xf numFmtId="0" fontId="2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7" fillId="5" borderId="0" applyNumberFormat="0" applyBorder="0" applyAlignment="0" applyProtection="0"/>
    <xf numFmtId="0" fontId="2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9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0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7" fillId="13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7" borderId="0" applyNumberFormat="0" applyBorder="0" applyAlignment="0" applyProtection="0"/>
    <xf numFmtId="0" fontId="2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7" fillId="15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6" borderId="0" applyNumberFormat="0" applyBorder="0" applyAlignment="0" applyProtection="0"/>
    <xf numFmtId="0" fontId="28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7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8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9" fillId="19" borderId="0" applyNumberFormat="0" applyBorder="0" applyAlignment="0" applyProtection="0"/>
    <xf numFmtId="0" fontId="28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20" borderId="0" applyNumberFormat="0" applyBorder="0" applyAlignment="0" applyProtection="0"/>
    <xf numFmtId="0" fontId="28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18" borderId="0" applyNumberFormat="0" applyBorder="0" applyAlignment="0" applyProtection="0"/>
    <xf numFmtId="0" fontId="28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7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8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4" borderId="0" applyNumberFormat="0" applyBorder="0" applyAlignment="0" applyProtection="0"/>
    <xf numFmtId="0" fontId="30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2" fillId="3" borderId="1" applyNumberFormat="0" applyAlignment="0" applyProtection="0"/>
    <xf numFmtId="0" fontId="33" fillId="3" borderId="1" applyNumberFormat="0" applyAlignment="0" applyProtection="0"/>
    <xf numFmtId="0" fontId="10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4" fillId="11" borderId="2" applyNumberFormat="0" applyAlignment="0" applyProtection="0"/>
    <xf numFmtId="0" fontId="35" fillId="26" borderId="2" applyNumberFormat="0" applyAlignment="0" applyProtection="0"/>
    <xf numFmtId="0" fontId="34" fillId="26" borderId="2" applyNumberFormat="0" applyAlignment="0" applyProtection="0"/>
    <xf numFmtId="0" fontId="10" fillId="26" borderId="2" applyNumberFormat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4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0" fillId="5" borderId="0" applyNumberFormat="0" applyBorder="0" applyAlignment="0" applyProtection="0"/>
    <xf numFmtId="0" fontId="41" fillId="5" borderId="0" applyNumberFormat="0" applyBorder="0" applyAlignment="0" applyProtection="0"/>
    <xf numFmtId="0" fontId="42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3" fillId="0" borderId="4" applyNumberFormat="0" applyFill="0" applyAlignment="0" applyProtection="0"/>
    <xf numFmtId="0" fontId="44" fillId="0" borderId="3" applyNumberFormat="0" applyFill="0" applyAlignment="0" applyProtection="0"/>
    <xf numFmtId="0" fontId="45" fillId="0" borderId="3" applyNumberFormat="0" applyFill="0" applyAlignment="0" applyProtection="0"/>
    <xf numFmtId="0" fontId="13" fillId="0" borderId="3" applyNumberFormat="0" applyFill="0" applyAlignment="0" applyProtection="0"/>
    <xf numFmtId="0" fontId="46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8" fillId="0" borderId="5" applyNumberFormat="0" applyFill="0" applyAlignment="0" applyProtection="0"/>
    <xf numFmtId="0" fontId="49" fillId="0" borderId="5" applyNumberFormat="0" applyFill="0" applyAlignment="0" applyProtection="0"/>
    <xf numFmtId="0" fontId="14" fillId="0" borderId="5" applyNumberFormat="0" applyFill="0" applyAlignment="0" applyProtection="0"/>
    <xf numFmtId="0" fontId="50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1" fillId="0" borderId="8" applyNumberFormat="0" applyFill="0" applyAlignment="0" applyProtection="0"/>
    <xf numFmtId="0" fontId="52" fillId="0" borderId="7" applyNumberFormat="0" applyFill="0" applyAlignment="0" applyProtection="0"/>
    <xf numFmtId="0" fontId="53" fillId="0" borderId="7" applyNumberFormat="0" applyFill="0" applyAlignment="0" applyProtection="0"/>
    <xf numFmtId="0" fontId="15" fillId="0" borderId="7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54" fillId="9" borderId="1" applyNumberFormat="0" applyAlignment="0" applyProtection="0"/>
    <xf numFmtId="0" fontId="54" fillId="9" borderId="1" applyNumberFormat="0" applyAlignment="0" applyProtection="0"/>
    <xf numFmtId="0" fontId="54" fillId="9" borderId="1" applyNumberFormat="0" applyAlignment="0" applyProtection="0"/>
    <xf numFmtId="0" fontId="55" fillId="9" borderId="1" applyNumberFormat="0" applyAlignment="0" applyProtection="0"/>
    <xf numFmtId="41" fontId="56" fillId="0" borderId="0">
      <alignment horizontal="left"/>
    </xf>
    <xf numFmtId="0" fontId="1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7" fillId="0" borderId="9" applyNumberFormat="0" applyFill="0" applyAlignment="0" applyProtection="0"/>
    <xf numFmtId="0" fontId="58" fillId="0" borderId="9" applyNumberFormat="0" applyFill="0" applyAlignment="0" applyProtection="0"/>
    <xf numFmtId="0" fontId="18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60" fillId="14" borderId="0" applyNumberFormat="0" applyBorder="0" applyAlignment="0" applyProtection="0"/>
    <xf numFmtId="0" fontId="72" fillId="0" borderId="0"/>
    <xf numFmtId="0" fontId="37" fillId="0" borderId="0"/>
    <xf numFmtId="37" fontId="61" fillId="0" borderId="0"/>
    <xf numFmtId="0" fontId="61" fillId="0" borderId="0"/>
    <xf numFmtId="0" fontId="4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71" fillId="0" borderId="0"/>
    <xf numFmtId="0" fontId="3" fillId="0" borderId="0"/>
    <xf numFmtId="0" fontId="4" fillId="0" borderId="0"/>
    <xf numFmtId="0" fontId="71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3" fillId="0" borderId="0"/>
    <xf numFmtId="0" fontId="62" fillId="0" borderId="0"/>
    <xf numFmtId="0" fontId="62" fillId="0" borderId="0"/>
    <xf numFmtId="0" fontId="37" fillId="0" borderId="0"/>
    <xf numFmtId="0" fontId="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62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38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23" fillId="0" borderId="0"/>
    <xf numFmtId="0" fontId="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" fillId="6" borderId="10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0" fontId="3" fillId="6" borderId="1" applyNumberFormat="0" applyFont="0" applyAlignment="0" applyProtection="0"/>
    <xf numFmtId="43" fontId="54" fillId="0" borderId="0"/>
    <xf numFmtId="168" fontId="63" fillId="0" borderId="0"/>
    <xf numFmtId="0" fontId="19" fillId="3" borderId="11" applyNumberFormat="0" applyAlignment="0" applyProtection="0"/>
    <xf numFmtId="0" fontId="64" fillId="3" borderId="11" applyNumberFormat="0" applyAlignment="0" applyProtection="0"/>
    <xf numFmtId="0" fontId="64" fillId="3" borderId="11" applyNumberFormat="0" applyAlignment="0" applyProtection="0"/>
    <xf numFmtId="0" fontId="64" fillId="3" borderId="11" applyNumberFormat="0" applyAlignment="0" applyProtection="0"/>
    <xf numFmtId="0" fontId="65" fillId="3" borderId="11" applyNumberForma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0" fontId="5" fillId="0" borderId="12">
      <alignment horizontal="center"/>
    </xf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7" fillId="0" borderId="14" applyNumberFormat="0" applyFill="0" applyAlignment="0" applyProtection="0"/>
    <xf numFmtId="0" fontId="68" fillId="0" borderId="13" applyNumberFormat="0" applyFill="0" applyAlignment="0" applyProtection="0"/>
    <xf numFmtId="0" fontId="67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43" fontId="8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2" fillId="0" borderId="0"/>
    <xf numFmtId="0" fontId="2" fillId="0" borderId="0"/>
    <xf numFmtId="0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3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6" borderId="10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0" fontId="2" fillId="6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420"/>
    <xf numFmtId="0" fontId="2" fillId="0" borderId="0" xfId="487" applyFont="1"/>
    <xf numFmtId="0" fontId="2" fillId="0" borderId="0" xfId="487" applyFont="1" applyBorder="1" applyAlignment="1">
      <alignment horizontal="center" wrapText="1"/>
    </xf>
    <xf numFmtId="17" fontId="73" fillId="0" borderId="16" xfId="487" applyNumberFormat="1" applyFont="1" applyBorder="1" applyAlignment="1">
      <alignment horizontal="left"/>
    </xf>
    <xf numFmtId="43" fontId="74" fillId="0" borderId="16" xfId="199" applyFont="1" applyFill="1" applyBorder="1"/>
    <xf numFmtId="164" fontId="74" fillId="0" borderId="16" xfId="199" applyNumberFormat="1" applyFont="1" applyFill="1" applyBorder="1"/>
    <xf numFmtId="165" fontId="73" fillId="0" borderId="16" xfId="199" applyNumberFormat="1" applyFont="1" applyFill="1" applyBorder="1"/>
    <xf numFmtId="164" fontId="73" fillId="0" borderId="16" xfId="199" applyNumberFormat="1" applyFont="1" applyFill="1" applyBorder="1"/>
    <xf numFmtId="43" fontId="73" fillId="0" borderId="16" xfId="199" applyFont="1" applyFill="1" applyBorder="1"/>
    <xf numFmtId="43" fontId="73" fillId="0" borderId="16" xfId="199" applyFont="1" applyBorder="1"/>
    <xf numFmtId="17" fontId="2" fillId="0" borderId="0" xfId="487" applyNumberFormat="1" applyFont="1" applyBorder="1" applyAlignment="1">
      <alignment horizontal="left"/>
    </xf>
    <xf numFmtId="43" fontId="25" fillId="0" borderId="0" xfId="199" applyFont="1" applyFill="1" applyBorder="1"/>
    <xf numFmtId="164" fontId="25" fillId="0" borderId="0" xfId="199" applyNumberFormat="1" applyFont="1" applyFill="1" applyBorder="1"/>
    <xf numFmtId="43" fontId="76" fillId="0" borderId="0" xfId="199" applyFont="1" applyFill="1" applyBorder="1"/>
    <xf numFmtId="164" fontId="76" fillId="0" borderId="0" xfId="199" applyNumberFormat="1" applyFont="1" applyFill="1" applyBorder="1"/>
    <xf numFmtId="165" fontId="75" fillId="0" borderId="0" xfId="199" applyNumberFormat="1" applyFont="1" applyFill="1" applyBorder="1"/>
    <xf numFmtId="164" fontId="75" fillId="0" borderId="0" xfId="199" applyNumberFormat="1" applyFont="1" applyFill="1" applyBorder="1"/>
    <xf numFmtId="43" fontId="75" fillId="0" borderId="0" xfId="199" applyFont="1" applyFill="1" applyBorder="1"/>
    <xf numFmtId="17" fontId="75" fillId="0" borderId="0" xfId="487" applyNumberFormat="1" applyFont="1" applyFill="1" applyBorder="1" applyAlignment="1">
      <alignment horizontal="left"/>
    </xf>
    <xf numFmtId="0" fontId="78" fillId="0" borderId="0" xfId="421" applyFont="1"/>
    <xf numFmtId="43" fontId="78" fillId="0" borderId="0" xfId="421" applyNumberFormat="1" applyFont="1" applyFill="1" applyBorder="1"/>
    <xf numFmtId="43" fontId="78" fillId="0" borderId="0" xfId="421" applyNumberFormat="1" applyFont="1" applyBorder="1"/>
    <xf numFmtId="0" fontId="78" fillId="0" borderId="0" xfId="421" applyFont="1" applyFill="1" applyBorder="1"/>
    <xf numFmtId="43" fontId="78" fillId="0" borderId="15" xfId="185" applyFont="1" applyFill="1" applyBorder="1"/>
    <xf numFmtId="0" fontId="78" fillId="0" borderId="0" xfId="421" applyFont="1" applyFill="1"/>
    <xf numFmtId="43" fontId="78" fillId="0" borderId="0" xfId="421" applyNumberFormat="1" applyFont="1"/>
    <xf numFmtId="49" fontId="2" fillId="0" borderId="0" xfId="421" applyNumberFormat="1" applyFont="1" applyFill="1" applyBorder="1"/>
    <xf numFmtId="0" fontId="24" fillId="0" borderId="0" xfId="487" applyFont="1" applyAlignment="1">
      <alignment horizontal="left"/>
    </xf>
    <xf numFmtId="0" fontId="79" fillId="0" borderId="0" xfId="421" applyFont="1"/>
    <xf numFmtId="0" fontId="80" fillId="0" borderId="0" xfId="421" applyFont="1" applyFill="1" applyBorder="1" applyAlignment="1">
      <alignment horizontal="center"/>
    </xf>
    <xf numFmtId="0" fontId="75" fillId="0" borderId="0" xfId="487" applyFont="1"/>
    <xf numFmtId="0" fontId="81" fillId="0" borderId="0" xfId="421" applyFont="1" applyFill="1" applyBorder="1" applyAlignment="1">
      <alignment horizontal="center"/>
    </xf>
    <xf numFmtId="0" fontId="4" fillId="0" borderId="0" xfId="420" applyBorder="1"/>
    <xf numFmtId="0" fontId="5" fillId="0" borderId="0" xfId="420" applyFont="1"/>
    <xf numFmtId="0" fontId="2" fillId="0" borderId="0" xfId="420" applyFont="1" applyBorder="1"/>
    <xf numFmtId="0" fontId="24" fillId="0" borderId="0" xfId="420" applyFont="1" applyBorder="1" applyAlignment="1">
      <alignment horizontal="center"/>
    </xf>
    <xf numFmtId="0" fontId="24" fillId="0" borderId="0" xfId="420" applyFont="1" applyBorder="1" applyAlignment="1">
      <alignment horizontal="center" wrapText="1"/>
    </xf>
    <xf numFmtId="40" fontId="2" fillId="0" borderId="0" xfId="420" applyNumberFormat="1" applyFont="1" applyBorder="1"/>
    <xf numFmtId="40" fontId="2" fillId="0" borderId="18" xfId="420" applyNumberFormat="1" applyFont="1" applyBorder="1"/>
    <xf numFmtId="0" fontId="2" fillId="0" borderId="0" xfId="420" applyFont="1"/>
    <xf numFmtId="0" fontId="75" fillId="0" borderId="0" xfId="420" applyFont="1" applyBorder="1" applyAlignment="1">
      <alignment horizontal="center"/>
    </xf>
    <xf numFmtId="0" fontId="82" fillId="0" borderId="0" xfId="420" applyFont="1" applyBorder="1" applyAlignment="1">
      <alignment horizontal="center" wrapText="1"/>
    </xf>
    <xf numFmtId="0" fontId="77" fillId="0" borderId="0" xfId="420" applyFont="1" applyBorder="1"/>
    <xf numFmtId="0" fontId="77" fillId="0" borderId="0" xfId="420" applyFont="1"/>
    <xf numFmtId="0" fontId="24" fillId="0" borderId="0" xfId="420" applyFont="1"/>
    <xf numFmtId="0" fontId="2" fillId="0" borderId="0" xfId="420" applyFont="1" applyBorder="1" applyAlignment="1">
      <alignment horizontal="left"/>
    </xf>
    <xf numFmtId="0" fontId="2" fillId="0" borderId="0" xfId="0" applyFont="1"/>
    <xf numFmtId="0" fontId="24" fillId="0" borderId="12" xfId="681" applyFont="1" applyBorder="1" applyAlignment="1">
      <alignment horizontal="center" wrapText="1"/>
    </xf>
    <xf numFmtId="0" fontId="2" fillId="0" borderId="0" xfId="651" applyFont="1" applyAlignment="1"/>
    <xf numFmtId="4" fontId="2" fillId="0" borderId="0" xfId="671" applyFont="1"/>
    <xf numFmtId="4" fontId="2" fillId="0" borderId="15" xfId="671" applyFont="1" applyBorder="1"/>
    <xf numFmtId="4" fontId="2" fillId="0" borderId="0" xfId="420" applyNumberFormat="1" applyFont="1"/>
    <xf numFmtId="0" fontId="82" fillId="0" borderId="0" xfId="681" applyFont="1" applyBorder="1" applyAlignment="1">
      <alignment horizontal="center" wrapText="1"/>
    </xf>
    <xf numFmtId="0" fontId="75" fillId="0" borderId="0" xfId="0" applyFont="1"/>
    <xf numFmtId="0" fontId="2" fillId="0" borderId="0" xfId="651" applyFont="1" applyAlignment="1">
      <alignment horizontal="center"/>
    </xf>
    <xf numFmtId="0" fontId="2" fillId="0" borderId="0" xfId="420" applyFont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487" applyFont="1" applyBorder="1"/>
    <xf numFmtId="43" fontId="73" fillId="28" borderId="16" xfId="487" applyNumberFormat="1" applyFont="1" applyFill="1" applyBorder="1"/>
    <xf numFmtId="166" fontId="73" fillId="29" borderId="16" xfId="631" applyNumberFormat="1" applyFont="1" applyFill="1" applyBorder="1"/>
    <xf numFmtId="43" fontId="73" fillId="29" borderId="17" xfId="199" applyFont="1" applyFill="1" applyBorder="1"/>
    <xf numFmtId="0" fontId="73" fillId="0" borderId="0" xfId="487" applyFont="1" applyBorder="1"/>
    <xf numFmtId="0" fontId="73" fillId="0" borderId="0" xfId="487" applyFont="1"/>
    <xf numFmtId="43" fontId="75" fillId="0" borderId="0" xfId="487" applyNumberFormat="1" applyFont="1" applyFill="1" applyBorder="1"/>
    <xf numFmtId="166" fontId="75" fillId="0" borderId="0" xfId="631" applyNumberFormat="1" applyFont="1" applyFill="1" applyBorder="1"/>
    <xf numFmtId="0" fontId="75" fillId="0" borderId="0" xfId="487" applyFont="1" applyFill="1" applyBorder="1"/>
    <xf numFmtId="0" fontId="75" fillId="0" borderId="0" xfId="487" applyFont="1" applyFill="1"/>
    <xf numFmtId="165" fontId="2" fillId="0" borderId="0" xfId="199" applyNumberFormat="1" applyFont="1" applyFill="1" applyBorder="1"/>
    <xf numFmtId="164" fontId="2" fillId="0" borderId="0" xfId="199" applyNumberFormat="1" applyFont="1" applyFill="1" applyBorder="1"/>
    <xf numFmtId="43" fontId="2" fillId="0" borderId="0" xfId="199" applyFont="1" applyFill="1" applyBorder="1"/>
    <xf numFmtId="43" fontId="2" fillId="0" borderId="0" xfId="199" applyFont="1" applyBorder="1"/>
    <xf numFmtId="43" fontId="2" fillId="0" borderId="0" xfId="487" applyNumberFormat="1" applyFont="1" applyFill="1" applyBorder="1"/>
    <xf numFmtId="169" fontId="2" fillId="0" borderId="0" xfId="631" applyNumberFormat="1" applyFont="1" applyFill="1" applyBorder="1"/>
    <xf numFmtId="43" fontId="2" fillId="0" borderId="18" xfId="487" applyNumberFormat="1" applyFont="1" applyBorder="1"/>
    <xf numFmtId="0" fontId="24" fillId="0" borderId="0" xfId="487" applyFont="1" applyAlignment="1">
      <alignment horizontal="left"/>
    </xf>
    <xf numFmtId="43" fontId="78" fillId="0" borderId="0" xfId="185" applyFont="1" applyFill="1" applyBorder="1"/>
    <xf numFmtId="4" fontId="2" fillId="0" borderId="0" xfId="671" applyFont="1" applyBorder="1"/>
    <xf numFmtId="43" fontId="2" fillId="0" borderId="0" xfId="734" applyFont="1" applyBorder="1"/>
    <xf numFmtId="43" fontId="1" fillId="0" borderId="0" xfId="734" applyFont="1"/>
    <xf numFmtId="0" fontId="24" fillId="0" borderId="0" xfId="487" applyFont="1" applyAlignment="1">
      <alignment horizontal="left"/>
    </xf>
    <xf numFmtId="0" fontId="2" fillId="0" borderId="0" xfId="487" applyFont="1" applyAlignment="1">
      <alignment horizontal="left"/>
    </xf>
    <xf numFmtId="0" fontId="2" fillId="0" borderId="0" xfId="0" applyFont="1" applyAlignment="1">
      <alignment horizontal="left"/>
    </xf>
    <xf numFmtId="49" fontId="2" fillId="0" borderId="0" xfId="918" applyNumberFormat="1" applyFont="1" applyAlignment="1">
      <alignment horizontal="left" vertical="top"/>
    </xf>
    <xf numFmtId="49" fontId="2" fillId="0" borderId="0" xfId="918" applyNumberFormat="1" applyFont="1" applyAlignment="1">
      <alignment horizontal="left" vertical="top"/>
    </xf>
    <xf numFmtId="49" fontId="2" fillId="0" borderId="0" xfId="918" applyNumberFormat="1" applyFont="1" applyAlignment="1">
      <alignment horizontal="left" vertical="top"/>
    </xf>
    <xf numFmtId="49" fontId="2" fillId="0" borderId="0" xfId="918" applyNumberFormat="1" applyFont="1" applyAlignment="1">
      <alignment horizontal="left" vertical="top"/>
    </xf>
    <xf numFmtId="49" fontId="2" fillId="0" borderId="0" xfId="918" applyNumberFormat="1" applyFont="1" applyAlignment="1">
      <alignment horizontal="left" vertical="top"/>
    </xf>
    <xf numFmtId="0" fontId="24" fillId="0" borderId="0" xfId="487" applyFont="1" applyAlignment="1">
      <alignment horizontal="left"/>
    </xf>
    <xf numFmtId="0" fontId="24" fillId="0" borderId="0" xfId="0" applyFont="1" applyAlignment="1">
      <alignment horizontal="left"/>
    </xf>
  </cellXfs>
  <cellStyles count="1096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734" builtinId="3"/>
    <cellStyle name="Comma 10" xfId="178"/>
    <cellStyle name="Comma 10 2" xfId="735"/>
    <cellStyle name="Comma 11" xfId="179"/>
    <cellStyle name="Comma 12" xfId="180"/>
    <cellStyle name="Comma 12 2" xfId="736"/>
    <cellStyle name="Comma 13" xfId="181"/>
    <cellStyle name="Comma 13 2" xfId="737"/>
    <cellStyle name="Comma 14" xfId="182"/>
    <cellStyle name="Comma 15" xfId="183"/>
    <cellStyle name="Comma 16" xfId="184"/>
    <cellStyle name="Comma 16 2" xfId="738"/>
    <cellStyle name="Comma 17" xfId="185"/>
    <cellStyle name="Comma 17 2" xfId="186"/>
    <cellStyle name="Comma 17 2 2" xfId="187"/>
    <cellStyle name="Comma 17 2 2 2" xfId="188"/>
    <cellStyle name="Comma 17 2 2 2 2" xfId="742"/>
    <cellStyle name="Comma 17 2 2 3" xfId="741"/>
    <cellStyle name="Comma 17 2 3" xfId="189"/>
    <cellStyle name="Comma 17 2 3 2" xfId="743"/>
    <cellStyle name="Comma 17 2 4" xfId="740"/>
    <cellStyle name="Comma 17 3" xfId="190"/>
    <cellStyle name="Comma 17 3 2" xfId="191"/>
    <cellStyle name="Comma 17 3 2 2" xfId="192"/>
    <cellStyle name="Comma 17 3 2 2 2" xfId="746"/>
    <cellStyle name="Comma 17 3 2 3" xfId="745"/>
    <cellStyle name="Comma 17 3 3" xfId="193"/>
    <cellStyle name="Comma 17 3 3 2" xfId="747"/>
    <cellStyle name="Comma 17 3 4" xfId="744"/>
    <cellStyle name="Comma 17 4" xfId="194"/>
    <cellStyle name="Comma 17 4 2" xfId="195"/>
    <cellStyle name="Comma 17 4 2 2" xfId="749"/>
    <cellStyle name="Comma 17 4 3" xfId="748"/>
    <cellStyle name="Comma 17 5" xfId="196"/>
    <cellStyle name="Comma 17 5 2" xfId="750"/>
    <cellStyle name="Comma 17 6" xfId="739"/>
    <cellStyle name="Comma 18" xfId="197"/>
    <cellStyle name="Comma 18 2" xfId="751"/>
    <cellStyle name="Comma 19" xfId="198"/>
    <cellStyle name="Comma 19 2" xfId="752"/>
    <cellStyle name="Comma 2" xfId="199"/>
    <cellStyle name="Comma 2 2" xfId="200"/>
    <cellStyle name="Comma 2 2 2" xfId="201"/>
    <cellStyle name="Comma 2 2 2 2" xfId="754"/>
    <cellStyle name="Comma 2 2 3" xfId="202"/>
    <cellStyle name="Comma 2 3" xfId="203"/>
    <cellStyle name="Comma 2 3 2" xfId="755"/>
    <cellStyle name="Comma 2 4" xfId="204"/>
    <cellStyle name="Comma 2 5" xfId="205"/>
    <cellStyle name="Comma 2 6" xfId="206"/>
    <cellStyle name="Comma 2 6 2" xfId="756"/>
    <cellStyle name="Comma 2 7" xfId="207"/>
    <cellStyle name="Comma 2 8" xfId="753"/>
    <cellStyle name="Comma 2_Allocators" xfId="208"/>
    <cellStyle name="Comma 20" xfId="209"/>
    <cellStyle name="Comma 20 2" xfId="210"/>
    <cellStyle name="Comma 20 2 2" xfId="211"/>
    <cellStyle name="Comma 20 2 2 2" xfId="212"/>
    <cellStyle name="Comma 20 2 2 2 2" xfId="760"/>
    <cellStyle name="Comma 20 2 2 3" xfId="759"/>
    <cellStyle name="Comma 20 2 3" xfId="213"/>
    <cellStyle name="Comma 20 2 3 2" xfId="761"/>
    <cellStyle name="Comma 20 2 4" xfId="758"/>
    <cellStyle name="Comma 20 3" xfId="214"/>
    <cellStyle name="Comma 20 3 2" xfId="215"/>
    <cellStyle name="Comma 20 3 2 2" xfId="216"/>
    <cellStyle name="Comma 20 3 2 2 2" xfId="764"/>
    <cellStyle name="Comma 20 3 2 3" xfId="763"/>
    <cellStyle name="Comma 20 3 3" xfId="217"/>
    <cellStyle name="Comma 20 3 3 2" xfId="765"/>
    <cellStyle name="Comma 20 3 4" xfId="762"/>
    <cellStyle name="Comma 20 4" xfId="218"/>
    <cellStyle name="Comma 20 4 2" xfId="219"/>
    <cellStyle name="Comma 20 4 2 2" xfId="767"/>
    <cellStyle name="Comma 20 4 3" xfId="766"/>
    <cellStyle name="Comma 20 5" xfId="220"/>
    <cellStyle name="Comma 20 5 2" xfId="768"/>
    <cellStyle name="Comma 20 6" xfId="757"/>
    <cellStyle name="Comma 21" xfId="221"/>
    <cellStyle name="Comma 21 2" xfId="769"/>
    <cellStyle name="Comma 22" xfId="222"/>
    <cellStyle name="Comma 22 2" xfId="770"/>
    <cellStyle name="Comma 3" xfId="223"/>
    <cellStyle name="Comma 3 10" xfId="224"/>
    <cellStyle name="Comma 3 10 2" xfId="225"/>
    <cellStyle name="Comma 3 10 2 2" xfId="226"/>
    <cellStyle name="Comma 3 10 2 2 2" xfId="227"/>
    <cellStyle name="Comma 3 10 2 2 2 2" xfId="774"/>
    <cellStyle name="Comma 3 10 2 2 3" xfId="773"/>
    <cellStyle name="Comma 3 10 2 3" xfId="228"/>
    <cellStyle name="Comma 3 10 2 3 2" xfId="775"/>
    <cellStyle name="Comma 3 10 2 4" xfId="772"/>
    <cellStyle name="Comma 3 10 3" xfId="229"/>
    <cellStyle name="Comma 3 10 3 2" xfId="230"/>
    <cellStyle name="Comma 3 10 3 2 2" xfId="231"/>
    <cellStyle name="Comma 3 10 3 2 2 2" xfId="778"/>
    <cellStyle name="Comma 3 10 3 2 3" xfId="777"/>
    <cellStyle name="Comma 3 10 3 3" xfId="232"/>
    <cellStyle name="Comma 3 10 3 3 2" xfId="779"/>
    <cellStyle name="Comma 3 10 3 4" xfId="776"/>
    <cellStyle name="Comma 3 10 4" xfId="233"/>
    <cellStyle name="Comma 3 10 4 2" xfId="234"/>
    <cellStyle name="Comma 3 10 4 2 2" xfId="781"/>
    <cellStyle name="Comma 3 10 4 3" xfId="780"/>
    <cellStyle name="Comma 3 10 5" xfId="235"/>
    <cellStyle name="Comma 3 10 5 2" xfId="782"/>
    <cellStyle name="Comma 3 10 6" xfId="771"/>
    <cellStyle name="Comma 3 11" xfId="236"/>
    <cellStyle name="Comma 3 11 2" xfId="783"/>
    <cellStyle name="Comma 3 12" xfId="237"/>
    <cellStyle name="Comma 3 12 2" xfId="238"/>
    <cellStyle name="Comma 3 12 2 2" xfId="239"/>
    <cellStyle name="Comma 3 12 2 2 2" xfId="786"/>
    <cellStyle name="Comma 3 12 2 3" xfId="785"/>
    <cellStyle name="Comma 3 12 3" xfId="240"/>
    <cellStyle name="Comma 3 12 3 2" xfId="787"/>
    <cellStyle name="Comma 3 12 4" xfId="784"/>
    <cellStyle name="Comma 3 13" xfId="241"/>
    <cellStyle name="Comma 3 13 2" xfId="788"/>
    <cellStyle name="Comma 3 14" xfId="242"/>
    <cellStyle name="Comma 3 14 2" xfId="789"/>
    <cellStyle name="Comma 3 2" xfId="243"/>
    <cellStyle name="Comma 3 2 2" xfId="790"/>
    <cellStyle name="Comma 3 3" xfId="244"/>
    <cellStyle name="Comma 3 3 2" xfId="791"/>
    <cellStyle name="Comma 3 4" xfId="245"/>
    <cellStyle name="Comma 3 4 2" xfId="246"/>
    <cellStyle name="Comma 3 4 2 2" xfId="247"/>
    <cellStyle name="Comma 3 4 2 2 2" xfId="248"/>
    <cellStyle name="Comma 3 4 2 2 2 2" xfId="795"/>
    <cellStyle name="Comma 3 4 2 2 3" xfId="794"/>
    <cellStyle name="Comma 3 4 2 3" xfId="249"/>
    <cellStyle name="Comma 3 4 2 3 2" xfId="796"/>
    <cellStyle name="Comma 3 4 2 4" xfId="793"/>
    <cellStyle name="Comma 3 4 3" xfId="250"/>
    <cellStyle name="Comma 3 4 3 2" xfId="251"/>
    <cellStyle name="Comma 3 4 3 2 2" xfId="252"/>
    <cellStyle name="Comma 3 4 3 2 2 2" xfId="799"/>
    <cellStyle name="Comma 3 4 3 2 3" xfId="798"/>
    <cellStyle name="Comma 3 4 3 3" xfId="253"/>
    <cellStyle name="Comma 3 4 3 3 2" xfId="800"/>
    <cellStyle name="Comma 3 4 3 4" xfId="797"/>
    <cellStyle name="Comma 3 4 4" xfId="254"/>
    <cellStyle name="Comma 3 4 4 2" xfId="255"/>
    <cellStyle name="Comma 3 4 4 2 2" xfId="802"/>
    <cellStyle name="Comma 3 4 4 3" xfId="801"/>
    <cellStyle name="Comma 3 4 5" xfId="256"/>
    <cellStyle name="Comma 3 4 5 2" xfId="803"/>
    <cellStyle name="Comma 3 4 6" xfId="792"/>
    <cellStyle name="Comma 3 5" xfId="257"/>
    <cellStyle name="Comma 3 5 2" xfId="258"/>
    <cellStyle name="Comma 3 5 2 2" xfId="259"/>
    <cellStyle name="Comma 3 5 2 2 2" xfId="260"/>
    <cellStyle name="Comma 3 5 2 2 2 2" xfId="807"/>
    <cellStyle name="Comma 3 5 2 2 3" xfId="806"/>
    <cellStyle name="Comma 3 5 2 3" xfId="261"/>
    <cellStyle name="Comma 3 5 2 3 2" xfId="808"/>
    <cellStyle name="Comma 3 5 2 4" xfId="805"/>
    <cellStyle name="Comma 3 5 3" xfId="262"/>
    <cellStyle name="Comma 3 5 3 2" xfId="263"/>
    <cellStyle name="Comma 3 5 3 2 2" xfId="264"/>
    <cellStyle name="Comma 3 5 3 2 2 2" xfId="811"/>
    <cellStyle name="Comma 3 5 3 2 3" xfId="810"/>
    <cellStyle name="Comma 3 5 3 3" xfId="265"/>
    <cellStyle name="Comma 3 5 3 3 2" xfId="812"/>
    <cellStyle name="Comma 3 5 3 4" xfId="809"/>
    <cellStyle name="Comma 3 5 4" xfId="266"/>
    <cellStyle name="Comma 3 5 4 2" xfId="267"/>
    <cellStyle name="Comma 3 5 4 2 2" xfId="814"/>
    <cellStyle name="Comma 3 5 4 3" xfId="813"/>
    <cellStyle name="Comma 3 5 5" xfId="268"/>
    <cellStyle name="Comma 3 5 5 2" xfId="815"/>
    <cellStyle name="Comma 3 5 6" xfId="804"/>
    <cellStyle name="Comma 3 6" xfId="269"/>
    <cellStyle name="Comma 3 6 2" xfId="270"/>
    <cellStyle name="Comma 3 6 2 2" xfId="271"/>
    <cellStyle name="Comma 3 6 2 2 2" xfId="272"/>
    <cellStyle name="Comma 3 6 2 2 2 2" xfId="819"/>
    <cellStyle name="Comma 3 6 2 2 3" xfId="818"/>
    <cellStyle name="Comma 3 6 2 3" xfId="273"/>
    <cellStyle name="Comma 3 6 2 3 2" xfId="820"/>
    <cellStyle name="Comma 3 6 2 4" xfId="817"/>
    <cellStyle name="Comma 3 6 3" xfId="274"/>
    <cellStyle name="Comma 3 6 3 2" xfId="275"/>
    <cellStyle name="Comma 3 6 3 2 2" xfId="276"/>
    <cellStyle name="Comma 3 6 3 2 2 2" xfId="823"/>
    <cellStyle name="Comma 3 6 3 2 3" xfId="822"/>
    <cellStyle name="Comma 3 6 3 3" xfId="277"/>
    <cellStyle name="Comma 3 6 3 3 2" xfId="824"/>
    <cellStyle name="Comma 3 6 3 4" xfId="821"/>
    <cellStyle name="Comma 3 6 4" xfId="278"/>
    <cellStyle name="Comma 3 6 4 2" xfId="279"/>
    <cellStyle name="Comma 3 6 4 2 2" xfId="826"/>
    <cellStyle name="Comma 3 6 4 3" xfId="825"/>
    <cellStyle name="Comma 3 6 5" xfId="280"/>
    <cellStyle name="Comma 3 6 5 2" xfId="827"/>
    <cellStyle name="Comma 3 6 6" xfId="816"/>
    <cellStyle name="Comma 3 7" xfId="281"/>
    <cellStyle name="Comma 3 7 2" xfId="282"/>
    <cellStyle name="Comma 3 7 2 2" xfId="283"/>
    <cellStyle name="Comma 3 7 2 2 2" xfId="284"/>
    <cellStyle name="Comma 3 7 2 2 2 2" xfId="831"/>
    <cellStyle name="Comma 3 7 2 2 3" xfId="830"/>
    <cellStyle name="Comma 3 7 2 3" xfId="285"/>
    <cellStyle name="Comma 3 7 2 3 2" xfId="832"/>
    <cellStyle name="Comma 3 7 2 4" xfId="829"/>
    <cellStyle name="Comma 3 7 3" xfId="286"/>
    <cellStyle name="Comma 3 7 3 2" xfId="287"/>
    <cellStyle name="Comma 3 7 3 2 2" xfId="288"/>
    <cellStyle name="Comma 3 7 3 2 2 2" xfId="835"/>
    <cellStyle name="Comma 3 7 3 2 3" xfId="834"/>
    <cellStyle name="Comma 3 7 3 3" xfId="289"/>
    <cellStyle name="Comma 3 7 3 3 2" xfId="836"/>
    <cellStyle name="Comma 3 7 3 4" xfId="833"/>
    <cellStyle name="Comma 3 7 4" xfId="290"/>
    <cellStyle name="Comma 3 7 4 2" xfId="291"/>
    <cellStyle name="Comma 3 7 4 2 2" xfId="838"/>
    <cellStyle name="Comma 3 7 4 3" xfId="837"/>
    <cellStyle name="Comma 3 7 5" xfId="292"/>
    <cellStyle name="Comma 3 7 5 2" xfId="839"/>
    <cellStyle name="Comma 3 7 6" xfId="828"/>
    <cellStyle name="Comma 3 8" xfId="293"/>
    <cellStyle name="Comma 3 8 2" xfId="294"/>
    <cellStyle name="Comma 3 8 2 2" xfId="295"/>
    <cellStyle name="Comma 3 8 2 2 2" xfId="296"/>
    <cellStyle name="Comma 3 8 2 2 2 2" xfId="843"/>
    <cellStyle name="Comma 3 8 2 2 3" xfId="842"/>
    <cellStyle name="Comma 3 8 2 3" xfId="297"/>
    <cellStyle name="Comma 3 8 2 3 2" xfId="844"/>
    <cellStyle name="Comma 3 8 2 4" xfId="841"/>
    <cellStyle name="Comma 3 8 3" xfId="298"/>
    <cellStyle name="Comma 3 8 3 2" xfId="299"/>
    <cellStyle name="Comma 3 8 3 2 2" xfId="300"/>
    <cellStyle name="Comma 3 8 3 2 2 2" xfId="847"/>
    <cellStyle name="Comma 3 8 3 2 3" xfId="846"/>
    <cellStyle name="Comma 3 8 3 3" xfId="301"/>
    <cellStyle name="Comma 3 8 3 3 2" xfId="848"/>
    <cellStyle name="Comma 3 8 3 4" xfId="845"/>
    <cellStyle name="Comma 3 8 4" xfId="302"/>
    <cellStyle name="Comma 3 8 4 2" xfId="303"/>
    <cellStyle name="Comma 3 8 4 2 2" xfId="850"/>
    <cellStyle name="Comma 3 8 4 3" xfId="849"/>
    <cellStyle name="Comma 3 8 5" xfId="304"/>
    <cellStyle name="Comma 3 8 5 2" xfId="851"/>
    <cellStyle name="Comma 3 8 6" xfId="840"/>
    <cellStyle name="Comma 3 9" xfId="305"/>
    <cellStyle name="Comma 3 9 2" xfId="306"/>
    <cellStyle name="Comma 3 9 2 2" xfId="307"/>
    <cellStyle name="Comma 3 9 2 2 2" xfId="308"/>
    <cellStyle name="Comma 3 9 2 2 2 2" xfId="855"/>
    <cellStyle name="Comma 3 9 2 2 3" xfId="854"/>
    <cellStyle name="Comma 3 9 2 3" xfId="309"/>
    <cellStyle name="Comma 3 9 2 3 2" xfId="856"/>
    <cellStyle name="Comma 3 9 2 4" xfId="853"/>
    <cellStyle name="Comma 3 9 3" xfId="310"/>
    <cellStyle name="Comma 3 9 3 2" xfId="311"/>
    <cellStyle name="Comma 3 9 3 2 2" xfId="312"/>
    <cellStyle name="Comma 3 9 3 2 2 2" xfId="859"/>
    <cellStyle name="Comma 3 9 3 2 3" xfId="858"/>
    <cellStyle name="Comma 3 9 3 3" xfId="313"/>
    <cellStyle name="Comma 3 9 3 3 2" xfId="860"/>
    <cellStyle name="Comma 3 9 3 4" xfId="857"/>
    <cellStyle name="Comma 3 9 4" xfId="314"/>
    <cellStyle name="Comma 3 9 4 2" xfId="315"/>
    <cellStyle name="Comma 3 9 4 2 2" xfId="862"/>
    <cellStyle name="Comma 3 9 4 3" xfId="861"/>
    <cellStyle name="Comma 3 9 5" xfId="316"/>
    <cellStyle name="Comma 3 9 5 2" xfId="863"/>
    <cellStyle name="Comma 3 9 6" xfId="852"/>
    <cellStyle name="Comma 4" xfId="317"/>
    <cellStyle name="Comma 4 2" xfId="318"/>
    <cellStyle name="Comma 4 2 2" xfId="865"/>
    <cellStyle name="Comma 4 3" xfId="319"/>
    <cellStyle name="Comma 4 3 2" xfId="866"/>
    <cellStyle name="Comma 4 4" xfId="320"/>
    <cellStyle name="Comma 4 4 2" xfId="867"/>
    <cellStyle name="Comma 4 5" xfId="864"/>
    <cellStyle name="Comma 5" xfId="321"/>
    <cellStyle name="Comma 6" xfId="322"/>
    <cellStyle name="Comma 6 2" xfId="323"/>
    <cellStyle name="Comma 6 2 2" xfId="869"/>
    <cellStyle name="Comma 6 3" xfId="868"/>
    <cellStyle name="Comma 7" xfId="324"/>
    <cellStyle name="Comma 7 2" xfId="325"/>
    <cellStyle name="Comma 7 2 2" xfId="871"/>
    <cellStyle name="Comma 7 3" xfId="870"/>
    <cellStyle name="Comma 8" xfId="326"/>
    <cellStyle name="Comma 8 2" xfId="327"/>
    <cellStyle name="Comma 8 2 2" xfId="873"/>
    <cellStyle name="Comma 8 3" xfId="872"/>
    <cellStyle name="Comma 9" xfId="328"/>
    <cellStyle name="Comma 9 2" xfId="874"/>
    <cellStyle name="CommaBlank" xfId="329"/>
    <cellStyle name="CommaBlank 2" xfId="330"/>
    <cellStyle name="CommaBlank 2 2" xfId="876"/>
    <cellStyle name="CommaBlank 3" xfId="875"/>
    <cellStyle name="Currency 10" xfId="331"/>
    <cellStyle name="Currency 10 2" xfId="332"/>
    <cellStyle name="Currency 10 2 2" xfId="333"/>
    <cellStyle name="Currency 10 2 2 2" xfId="334"/>
    <cellStyle name="Currency 10 2 2 2 2" xfId="881"/>
    <cellStyle name="Currency 10 2 2 3" xfId="880"/>
    <cellStyle name="Currency 10 2 3" xfId="335"/>
    <cellStyle name="Currency 10 2 3 2" xfId="882"/>
    <cellStyle name="Currency 10 2 4" xfId="879"/>
    <cellStyle name="Currency 10 3" xfId="336"/>
    <cellStyle name="Currency 10 3 2" xfId="337"/>
    <cellStyle name="Currency 10 3 2 2" xfId="338"/>
    <cellStyle name="Currency 10 3 2 2 2" xfId="885"/>
    <cellStyle name="Currency 10 3 2 3" xfId="884"/>
    <cellStyle name="Currency 10 3 3" xfId="339"/>
    <cellStyle name="Currency 10 3 3 2" xfId="886"/>
    <cellStyle name="Currency 10 3 4" xfId="883"/>
    <cellStyle name="Currency 10 4" xfId="340"/>
    <cellStyle name="Currency 10 4 2" xfId="341"/>
    <cellStyle name="Currency 10 4 2 2" xfId="888"/>
    <cellStyle name="Currency 10 4 3" xfId="887"/>
    <cellStyle name="Currency 10 5" xfId="342"/>
    <cellStyle name="Currency 10 5 2" xfId="889"/>
    <cellStyle name="Currency 10 6" xfId="878"/>
    <cellStyle name="Currency 11" xfId="343"/>
    <cellStyle name="Currency 11 2" xfId="890"/>
    <cellStyle name="Currency 12" xfId="877"/>
    <cellStyle name="Currency 2" xfId="344"/>
    <cellStyle name="Currency 2 2" xfId="345"/>
    <cellStyle name="Currency 2 2 2" xfId="892"/>
    <cellStyle name="Currency 2 3" xfId="346"/>
    <cellStyle name="Currency 2 4" xfId="347"/>
    <cellStyle name="Currency 2 4 2" xfId="893"/>
    <cellStyle name="Currency 2 5" xfId="891"/>
    <cellStyle name="Currency 3" xfId="348"/>
    <cellStyle name="Currency 3 2" xfId="349"/>
    <cellStyle name="Currency 3 2 2" xfId="894"/>
    <cellStyle name="Currency 3 3" xfId="350"/>
    <cellStyle name="Currency 3 3 2" xfId="895"/>
    <cellStyle name="Currency 3 4" xfId="351"/>
    <cellStyle name="Currency 3 5" xfId="352"/>
    <cellStyle name="Currency 4" xfId="353"/>
    <cellStyle name="Currency 4 2" xfId="354"/>
    <cellStyle name="Currency 4 2 2" xfId="896"/>
    <cellStyle name="Currency 4 3" xfId="355"/>
    <cellStyle name="Currency 4 3 2" xfId="897"/>
    <cellStyle name="Currency 4 4" xfId="356"/>
    <cellStyle name="Currency 5" xfId="357"/>
    <cellStyle name="Currency 5 2" xfId="898"/>
    <cellStyle name="Currency 6" xfId="358"/>
    <cellStyle name="Currency 6 2" xfId="899"/>
    <cellStyle name="Currency 7" xfId="359"/>
    <cellStyle name="Currency 8" xfId="360"/>
    <cellStyle name="Currency 9" xfId="361"/>
    <cellStyle name="Currency 9 2" xfId="900"/>
    <cellStyle name="Explanatory Text 2" xfId="362"/>
    <cellStyle name="Explanatory Text 3" xfId="363"/>
    <cellStyle name="Explanatory Text 4" xfId="364"/>
    <cellStyle name="Explanatory Text 5" xfId="365"/>
    <cellStyle name="Explanatory Text 6" xfId="366"/>
    <cellStyle name="Good 2" xfId="367"/>
    <cellStyle name="Good 3" xfId="368"/>
    <cellStyle name="Good 4" xfId="369"/>
    <cellStyle name="Good 5" xfId="370"/>
    <cellStyle name="Good 6" xfId="371"/>
    <cellStyle name="Heading 1 2" xfId="372"/>
    <cellStyle name="Heading 1 3" xfId="373"/>
    <cellStyle name="Heading 1 4" xfId="374"/>
    <cellStyle name="Heading 1 5" xfId="375"/>
    <cellStyle name="Heading 1 6" xfId="376"/>
    <cellStyle name="Heading 1 7" xfId="377"/>
    <cellStyle name="Heading 1 8" xfId="378"/>
    <cellStyle name="Heading 2 2" xfId="379"/>
    <cellStyle name="Heading 2 3" xfId="380"/>
    <cellStyle name="Heading 2 4" xfId="381"/>
    <cellStyle name="Heading 2 5" xfId="382"/>
    <cellStyle name="Heading 2 6" xfId="383"/>
    <cellStyle name="Heading 2 7" xfId="384"/>
    <cellStyle name="Heading 2 8" xfId="385"/>
    <cellStyle name="Heading 3 2" xfId="386"/>
    <cellStyle name="Heading 3 3" xfId="387"/>
    <cellStyle name="Heading 3 4" xfId="388"/>
    <cellStyle name="Heading 3 5" xfId="389"/>
    <cellStyle name="Heading 3 6" xfId="390"/>
    <cellStyle name="Heading 3 7" xfId="391"/>
    <cellStyle name="Heading 3 8" xfId="392"/>
    <cellStyle name="Heading 4 2" xfId="393"/>
    <cellStyle name="Heading 4 3" xfId="394"/>
    <cellStyle name="Heading 4 4" xfId="395"/>
    <cellStyle name="Heading 4 5" xfId="396"/>
    <cellStyle name="Heading 4 6" xfId="397"/>
    <cellStyle name="Heading 4 7" xfId="398"/>
    <cellStyle name="Heading 4 8" xfId="399"/>
    <cellStyle name="Input 2" xfId="400"/>
    <cellStyle name="Input 3" xfId="401"/>
    <cellStyle name="Input 4" xfId="402"/>
    <cellStyle name="Input 5" xfId="403"/>
    <cellStyle name="Input 6" xfId="404"/>
    <cellStyle name="kirkdollars" xfId="405"/>
    <cellStyle name="Linked Cell 2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3" xfId="412"/>
    <cellStyle name="Neutral 4" xfId="413"/>
    <cellStyle name="Neutral 5" xfId="414"/>
    <cellStyle name="Neutral 6" xfId="415"/>
    <cellStyle name="Normal" xfId="0" builtinId="0"/>
    <cellStyle name="Normal 10" xfId="416"/>
    <cellStyle name="Normal 11" xfId="417"/>
    <cellStyle name="Normal 12" xfId="418"/>
    <cellStyle name="Normal 13" xfId="419"/>
    <cellStyle name="Normal 14" xfId="420"/>
    <cellStyle name="Normal 15" xfId="421"/>
    <cellStyle name="Normal 15 2" xfId="422"/>
    <cellStyle name="Normal 15 2 2" xfId="423"/>
    <cellStyle name="Normal 15 2 2 2" xfId="424"/>
    <cellStyle name="Normal 15 2 2 2 2" xfId="904"/>
    <cellStyle name="Normal 15 2 2 3" xfId="903"/>
    <cellStyle name="Normal 15 2 3" xfId="425"/>
    <cellStyle name="Normal 15 2 3 2" xfId="905"/>
    <cellStyle name="Normal 15 2 4" xfId="902"/>
    <cellStyle name="Normal 15 3" xfId="426"/>
    <cellStyle name="Normal 15 3 2" xfId="427"/>
    <cellStyle name="Normal 15 3 2 2" xfId="428"/>
    <cellStyle name="Normal 15 3 2 2 2" xfId="908"/>
    <cellStyle name="Normal 15 3 2 3" xfId="907"/>
    <cellStyle name="Normal 15 3 3" xfId="429"/>
    <cellStyle name="Normal 15 3 3 2" xfId="909"/>
    <cellStyle name="Normal 15 3 4" xfId="906"/>
    <cellStyle name="Normal 15 4" xfId="430"/>
    <cellStyle name="Normal 15 4 2" xfId="431"/>
    <cellStyle name="Normal 15 4 2 2" xfId="911"/>
    <cellStyle name="Normal 15 4 3" xfId="910"/>
    <cellStyle name="Normal 15 5" xfId="432"/>
    <cellStyle name="Normal 15 5 2" xfId="912"/>
    <cellStyle name="Normal 15 6" xfId="901"/>
    <cellStyle name="Normal 16" xfId="433"/>
    <cellStyle name="Normal 16 2" xfId="913"/>
    <cellStyle name="Normal 17" xfId="434"/>
    <cellStyle name="Normal 17 2" xfId="914"/>
    <cellStyle name="Normal 18" xfId="435"/>
    <cellStyle name="Normal 18 2" xfId="915"/>
    <cellStyle name="Normal 19" xfId="436"/>
    <cellStyle name="Normal 19 2" xfId="916"/>
    <cellStyle name="Normal 2" xfId="437"/>
    <cellStyle name="Normal 2 2" xfId="438"/>
    <cellStyle name="Normal 2 2 2" xfId="439"/>
    <cellStyle name="Normal 2 2 3" xfId="440"/>
    <cellStyle name="Normal 2 2 3 2" xfId="919"/>
    <cellStyle name="Normal 2 2 4" xfId="918"/>
    <cellStyle name="Normal 2 3" xfId="441"/>
    <cellStyle name="Normal 2 3 2" xfId="920"/>
    <cellStyle name="Normal 2 4" xfId="442"/>
    <cellStyle name="Normal 2 5" xfId="443"/>
    <cellStyle name="Normal 2 6" xfId="444"/>
    <cellStyle name="Normal 2 6 2" xfId="921"/>
    <cellStyle name="Normal 2 7" xfId="445"/>
    <cellStyle name="Normal 2 8" xfId="917"/>
    <cellStyle name="Normal 2_Adjustment WP" xfId="446"/>
    <cellStyle name="Normal 20" xfId="447"/>
    <cellStyle name="Normal 20 2" xfId="922"/>
    <cellStyle name="Normal 21" xfId="448"/>
    <cellStyle name="Normal 21 2" xfId="923"/>
    <cellStyle name="Normal 22" xfId="449"/>
    <cellStyle name="Normal 22 2" xfId="924"/>
    <cellStyle name="Normal 23" xfId="450"/>
    <cellStyle name="Normal 23 2" xfId="925"/>
    <cellStyle name="Normal 24" xfId="451"/>
    <cellStyle name="Normal 24 2" xfId="926"/>
    <cellStyle name="Normal 25" xfId="452"/>
    <cellStyle name="Normal 25 2" xfId="927"/>
    <cellStyle name="Normal 26" xfId="453"/>
    <cellStyle name="Normal 26 2" xfId="928"/>
    <cellStyle name="Normal 27" xfId="454"/>
    <cellStyle name="Normal 27 2" xfId="929"/>
    <cellStyle name="Normal 28" xfId="455"/>
    <cellStyle name="Normal 28 2" xfId="930"/>
    <cellStyle name="Normal 29" xfId="456"/>
    <cellStyle name="Normal 29 2" xfId="931"/>
    <cellStyle name="Normal 3" xfId="457"/>
    <cellStyle name="Normal 3 10" xfId="932"/>
    <cellStyle name="Normal 3 2" xfId="458"/>
    <cellStyle name="Normal 3 3" xfId="459"/>
    <cellStyle name="Normal 3 4" xfId="460"/>
    <cellStyle name="Normal 3 5" xfId="461"/>
    <cellStyle name="Normal 3 6" xfId="462"/>
    <cellStyle name="Normal 3 7" xfId="463"/>
    <cellStyle name="Normal 3 8" xfId="464"/>
    <cellStyle name="Normal 3 8 2" xfId="933"/>
    <cellStyle name="Normal 3 9" xfId="465"/>
    <cellStyle name="Normal 3 9 2" xfId="934"/>
    <cellStyle name="Normal 3_108 Summary" xfId="466"/>
    <cellStyle name="Normal 30" xfId="467"/>
    <cellStyle name="Normal 30 2" xfId="935"/>
    <cellStyle name="Normal 31" xfId="468"/>
    <cellStyle name="Normal 31 2" xfId="936"/>
    <cellStyle name="Normal 32" xfId="469"/>
    <cellStyle name="Normal 32 2" xfId="937"/>
    <cellStyle name="Normal 33" xfId="470"/>
    <cellStyle name="Normal 33 2" xfId="938"/>
    <cellStyle name="Normal 34" xfId="471"/>
    <cellStyle name="Normal 34 2" xfId="939"/>
    <cellStyle name="Normal 35" xfId="472"/>
    <cellStyle name="Normal 35 2" xfId="473"/>
    <cellStyle name="Normal 35 2 2" xfId="474"/>
    <cellStyle name="Normal 35 2 2 2" xfId="475"/>
    <cellStyle name="Normal 35 2 2 2 2" xfId="943"/>
    <cellStyle name="Normal 35 2 2 3" xfId="942"/>
    <cellStyle name="Normal 35 2 3" xfId="476"/>
    <cellStyle name="Normal 35 2 3 2" xfId="944"/>
    <cellStyle name="Normal 35 2 4" xfId="941"/>
    <cellStyle name="Normal 35 3" xfId="477"/>
    <cellStyle name="Normal 35 3 2" xfId="478"/>
    <cellStyle name="Normal 35 3 2 2" xfId="479"/>
    <cellStyle name="Normal 35 3 2 2 2" xfId="947"/>
    <cellStyle name="Normal 35 3 2 3" xfId="946"/>
    <cellStyle name="Normal 35 3 3" xfId="480"/>
    <cellStyle name="Normal 35 3 3 2" xfId="948"/>
    <cellStyle name="Normal 35 3 4" xfId="945"/>
    <cellStyle name="Normal 35 4" xfId="481"/>
    <cellStyle name="Normal 35 4 2" xfId="482"/>
    <cellStyle name="Normal 35 4 2 2" xfId="950"/>
    <cellStyle name="Normal 35 4 3" xfId="949"/>
    <cellStyle name="Normal 35 5" xfId="483"/>
    <cellStyle name="Normal 35 5 2" xfId="951"/>
    <cellStyle name="Normal 35 6" xfId="940"/>
    <cellStyle name="Normal 36" xfId="484"/>
    <cellStyle name="Normal 36 2" xfId="485"/>
    <cellStyle name="Normal 36 2 2" xfId="953"/>
    <cellStyle name="Normal 36 3" xfId="952"/>
    <cellStyle name="Normal 37" xfId="486"/>
    <cellStyle name="Normal 37 2" xfId="954"/>
    <cellStyle name="Normal 4" xfId="487"/>
    <cellStyle name="Normal 4 2" xfId="488"/>
    <cellStyle name="Normal 4 3" xfId="489"/>
    <cellStyle name="Normal 4 4" xfId="490"/>
    <cellStyle name="Normal 4 5" xfId="491"/>
    <cellStyle name="Normal 4 5 2" xfId="955"/>
    <cellStyle name="Normal 5" xfId="492"/>
    <cellStyle name="Normal 5 2" xfId="493"/>
    <cellStyle name="Normal 5 3" xfId="494"/>
    <cellStyle name="Normal 5 3 2" xfId="957"/>
    <cellStyle name="Normal 5 4" xfId="956"/>
    <cellStyle name="Normal 6" xfId="495"/>
    <cellStyle name="Normal 6 10" xfId="496"/>
    <cellStyle name="Normal 6 10 2" xfId="497"/>
    <cellStyle name="Normal 6 10 2 2" xfId="498"/>
    <cellStyle name="Normal 6 10 2 2 2" xfId="961"/>
    <cellStyle name="Normal 6 10 2 3" xfId="960"/>
    <cellStyle name="Normal 6 10 3" xfId="499"/>
    <cellStyle name="Normal 6 10 3 2" xfId="962"/>
    <cellStyle name="Normal 6 10 4" xfId="959"/>
    <cellStyle name="Normal 6 11" xfId="958"/>
    <cellStyle name="Normal 6 2" xfId="500"/>
    <cellStyle name="Normal 6 2 2" xfId="501"/>
    <cellStyle name="Normal 6 2 2 2" xfId="502"/>
    <cellStyle name="Normal 6 2 2 2 2" xfId="503"/>
    <cellStyle name="Normal 6 2 2 2 2 2" xfId="966"/>
    <cellStyle name="Normal 6 2 2 2 3" xfId="965"/>
    <cellStyle name="Normal 6 2 2 3" xfId="504"/>
    <cellStyle name="Normal 6 2 2 3 2" xfId="967"/>
    <cellStyle name="Normal 6 2 2 4" xfId="964"/>
    <cellStyle name="Normal 6 2 3" xfId="505"/>
    <cellStyle name="Normal 6 2 3 2" xfId="506"/>
    <cellStyle name="Normal 6 2 3 2 2" xfId="507"/>
    <cellStyle name="Normal 6 2 3 2 2 2" xfId="970"/>
    <cellStyle name="Normal 6 2 3 2 3" xfId="969"/>
    <cellStyle name="Normal 6 2 3 3" xfId="508"/>
    <cellStyle name="Normal 6 2 3 3 2" xfId="971"/>
    <cellStyle name="Normal 6 2 3 4" xfId="968"/>
    <cellStyle name="Normal 6 2 4" xfId="509"/>
    <cellStyle name="Normal 6 2 4 2" xfId="510"/>
    <cellStyle name="Normal 6 2 4 2 2" xfId="973"/>
    <cellStyle name="Normal 6 2 4 3" xfId="972"/>
    <cellStyle name="Normal 6 2 5" xfId="511"/>
    <cellStyle name="Normal 6 2 5 2" xfId="974"/>
    <cellStyle name="Normal 6 2 6" xfId="963"/>
    <cellStyle name="Normal 6 3" xfId="512"/>
    <cellStyle name="Normal 6 3 2" xfId="513"/>
    <cellStyle name="Normal 6 3 2 2" xfId="514"/>
    <cellStyle name="Normal 6 3 2 2 2" xfId="515"/>
    <cellStyle name="Normal 6 3 2 2 2 2" xfId="978"/>
    <cellStyle name="Normal 6 3 2 2 3" xfId="977"/>
    <cellStyle name="Normal 6 3 2 3" xfId="516"/>
    <cellStyle name="Normal 6 3 2 3 2" xfId="979"/>
    <cellStyle name="Normal 6 3 2 4" xfId="976"/>
    <cellStyle name="Normal 6 3 3" xfId="517"/>
    <cellStyle name="Normal 6 3 3 2" xfId="518"/>
    <cellStyle name="Normal 6 3 3 2 2" xfId="519"/>
    <cellStyle name="Normal 6 3 3 2 2 2" xfId="982"/>
    <cellStyle name="Normal 6 3 3 2 3" xfId="981"/>
    <cellStyle name="Normal 6 3 3 3" xfId="520"/>
    <cellStyle name="Normal 6 3 3 3 2" xfId="983"/>
    <cellStyle name="Normal 6 3 3 4" xfId="980"/>
    <cellStyle name="Normal 6 3 4" xfId="521"/>
    <cellStyle name="Normal 6 3 4 2" xfId="522"/>
    <cellStyle name="Normal 6 3 4 2 2" xfId="985"/>
    <cellStyle name="Normal 6 3 4 3" xfId="984"/>
    <cellStyle name="Normal 6 3 5" xfId="523"/>
    <cellStyle name="Normal 6 3 5 2" xfId="986"/>
    <cellStyle name="Normal 6 3 6" xfId="975"/>
    <cellStyle name="Normal 6 4" xfId="524"/>
    <cellStyle name="Normal 6 4 2" xfId="525"/>
    <cellStyle name="Normal 6 4 2 2" xfId="526"/>
    <cellStyle name="Normal 6 4 2 2 2" xfId="527"/>
    <cellStyle name="Normal 6 4 2 2 2 2" xfId="990"/>
    <cellStyle name="Normal 6 4 2 2 3" xfId="989"/>
    <cellStyle name="Normal 6 4 2 3" xfId="528"/>
    <cellStyle name="Normal 6 4 2 3 2" xfId="991"/>
    <cellStyle name="Normal 6 4 2 4" xfId="988"/>
    <cellStyle name="Normal 6 4 3" xfId="529"/>
    <cellStyle name="Normal 6 4 3 2" xfId="530"/>
    <cellStyle name="Normal 6 4 3 2 2" xfId="531"/>
    <cellStyle name="Normal 6 4 3 2 2 2" xfId="994"/>
    <cellStyle name="Normal 6 4 3 2 3" xfId="993"/>
    <cellStyle name="Normal 6 4 3 3" xfId="532"/>
    <cellStyle name="Normal 6 4 3 3 2" xfId="995"/>
    <cellStyle name="Normal 6 4 3 4" xfId="992"/>
    <cellStyle name="Normal 6 4 4" xfId="533"/>
    <cellStyle name="Normal 6 4 4 2" xfId="534"/>
    <cellStyle name="Normal 6 4 4 2 2" xfId="997"/>
    <cellStyle name="Normal 6 4 4 3" xfId="996"/>
    <cellStyle name="Normal 6 4 5" xfId="535"/>
    <cellStyle name="Normal 6 4 5 2" xfId="998"/>
    <cellStyle name="Normal 6 4 6" xfId="987"/>
    <cellStyle name="Normal 6 5" xfId="536"/>
    <cellStyle name="Normal 6 5 2" xfId="537"/>
    <cellStyle name="Normal 6 5 2 2" xfId="538"/>
    <cellStyle name="Normal 6 5 2 2 2" xfId="539"/>
    <cellStyle name="Normal 6 5 2 2 2 2" xfId="1002"/>
    <cellStyle name="Normal 6 5 2 2 3" xfId="1001"/>
    <cellStyle name="Normal 6 5 2 3" xfId="540"/>
    <cellStyle name="Normal 6 5 2 3 2" xfId="1003"/>
    <cellStyle name="Normal 6 5 2 4" xfId="1000"/>
    <cellStyle name="Normal 6 5 3" xfId="541"/>
    <cellStyle name="Normal 6 5 3 2" xfId="542"/>
    <cellStyle name="Normal 6 5 3 2 2" xfId="543"/>
    <cellStyle name="Normal 6 5 3 2 2 2" xfId="1006"/>
    <cellStyle name="Normal 6 5 3 2 3" xfId="1005"/>
    <cellStyle name="Normal 6 5 3 3" xfId="544"/>
    <cellStyle name="Normal 6 5 3 3 2" xfId="1007"/>
    <cellStyle name="Normal 6 5 3 4" xfId="1004"/>
    <cellStyle name="Normal 6 5 4" xfId="545"/>
    <cellStyle name="Normal 6 5 4 2" xfId="546"/>
    <cellStyle name="Normal 6 5 4 2 2" xfId="1009"/>
    <cellStyle name="Normal 6 5 4 3" xfId="1008"/>
    <cellStyle name="Normal 6 5 5" xfId="547"/>
    <cellStyle name="Normal 6 5 5 2" xfId="1010"/>
    <cellStyle name="Normal 6 5 6" xfId="999"/>
    <cellStyle name="Normal 6 6" xfId="548"/>
    <cellStyle name="Normal 6 6 2" xfId="549"/>
    <cellStyle name="Normal 6 6 2 2" xfId="550"/>
    <cellStyle name="Normal 6 6 2 2 2" xfId="551"/>
    <cellStyle name="Normal 6 6 2 2 2 2" xfId="1014"/>
    <cellStyle name="Normal 6 6 2 2 3" xfId="1013"/>
    <cellStyle name="Normal 6 6 2 3" xfId="552"/>
    <cellStyle name="Normal 6 6 2 3 2" xfId="1015"/>
    <cellStyle name="Normal 6 6 2 4" xfId="1012"/>
    <cellStyle name="Normal 6 6 3" xfId="553"/>
    <cellStyle name="Normal 6 6 3 2" xfId="554"/>
    <cellStyle name="Normal 6 6 3 2 2" xfId="555"/>
    <cellStyle name="Normal 6 6 3 2 2 2" xfId="1018"/>
    <cellStyle name="Normal 6 6 3 2 3" xfId="1017"/>
    <cellStyle name="Normal 6 6 3 3" xfId="556"/>
    <cellStyle name="Normal 6 6 3 3 2" xfId="1019"/>
    <cellStyle name="Normal 6 6 3 4" xfId="1016"/>
    <cellStyle name="Normal 6 6 4" xfId="557"/>
    <cellStyle name="Normal 6 6 4 2" xfId="558"/>
    <cellStyle name="Normal 6 6 4 2 2" xfId="1021"/>
    <cellStyle name="Normal 6 6 4 3" xfId="1020"/>
    <cellStyle name="Normal 6 6 5" xfId="559"/>
    <cellStyle name="Normal 6 6 5 2" xfId="1022"/>
    <cellStyle name="Normal 6 6 6" xfId="1011"/>
    <cellStyle name="Normal 6 7" xfId="560"/>
    <cellStyle name="Normal 6 7 2" xfId="561"/>
    <cellStyle name="Normal 6 7 2 2" xfId="562"/>
    <cellStyle name="Normal 6 7 2 2 2" xfId="563"/>
    <cellStyle name="Normal 6 7 2 2 2 2" xfId="1026"/>
    <cellStyle name="Normal 6 7 2 2 3" xfId="1025"/>
    <cellStyle name="Normal 6 7 2 3" xfId="564"/>
    <cellStyle name="Normal 6 7 2 3 2" xfId="1027"/>
    <cellStyle name="Normal 6 7 2 4" xfId="1024"/>
    <cellStyle name="Normal 6 7 3" xfId="565"/>
    <cellStyle name="Normal 6 7 3 2" xfId="566"/>
    <cellStyle name="Normal 6 7 3 2 2" xfId="567"/>
    <cellStyle name="Normal 6 7 3 2 2 2" xfId="1030"/>
    <cellStyle name="Normal 6 7 3 2 3" xfId="1029"/>
    <cellStyle name="Normal 6 7 3 3" xfId="568"/>
    <cellStyle name="Normal 6 7 3 3 2" xfId="1031"/>
    <cellStyle name="Normal 6 7 3 4" xfId="1028"/>
    <cellStyle name="Normal 6 7 4" xfId="569"/>
    <cellStyle name="Normal 6 7 4 2" xfId="570"/>
    <cellStyle name="Normal 6 7 4 2 2" xfId="1033"/>
    <cellStyle name="Normal 6 7 4 3" xfId="1032"/>
    <cellStyle name="Normal 6 7 5" xfId="571"/>
    <cellStyle name="Normal 6 7 5 2" xfId="1034"/>
    <cellStyle name="Normal 6 7 6" xfId="1023"/>
    <cellStyle name="Normal 6 8" xfId="572"/>
    <cellStyle name="Normal 6 8 2" xfId="573"/>
    <cellStyle name="Normal 6 8 2 2" xfId="574"/>
    <cellStyle name="Normal 6 8 2 2 2" xfId="575"/>
    <cellStyle name="Normal 6 8 2 2 2 2" xfId="1038"/>
    <cellStyle name="Normal 6 8 2 2 3" xfId="1037"/>
    <cellStyle name="Normal 6 8 2 3" xfId="576"/>
    <cellStyle name="Normal 6 8 2 3 2" xfId="1039"/>
    <cellStyle name="Normal 6 8 2 4" xfId="1036"/>
    <cellStyle name="Normal 6 8 3" xfId="577"/>
    <cellStyle name="Normal 6 8 3 2" xfId="578"/>
    <cellStyle name="Normal 6 8 3 2 2" xfId="579"/>
    <cellStyle name="Normal 6 8 3 2 2 2" xfId="1042"/>
    <cellStyle name="Normal 6 8 3 2 3" xfId="1041"/>
    <cellStyle name="Normal 6 8 3 3" xfId="580"/>
    <cellStyle name="Normal 6 8 3 3 2" xfId="1043"/>
    <cellStyle name="Normal 6 8 3 4" xfId="1040"/>
    <cellStyle name="Normal 6 8 4" xfId="581"/>
    <cellStyle name="Normal 6 8 4 2" xfId="582"/>
    <cellStyle name="Normal 6 8 4 2 2" xfId="1045"/>
    <cellStyle name="Normal 6 8 4 3" xfId="1044"/>
    <cellStyle name="Normal 6 8 5" xfId="583"/>
    <cellStyle name="Normal 6 8 5 2" xfId="1046"/>
    <cellStyle name="Normal 6 8 6" xfId="1035"/>
    <cellStyle name="Normal 6 9" xfId="584"/>
    <cellStyle name="Normal 6 9 2" xfId="1047"/>
    <cellStyle name="Normal 7" xfId="585"/>
    <cellStyle name="Normal 8" xfId="586"/>
    <cellStyle name="Normal 9" xfId="587"/>
    <cellStyle name="Note 10" xfId="588"/>
    <cellStyle name="Note 10 2" xfId="1048"/>
    <cellStyle name="Note 11" xfId="589"/>
    <cellStyle name="Note 11 2" xfId="1049"/>
    <cellStyle name="Note 2" xfId="590"/>
    <cellStyle name="Note 2 2" xfId="591"/>
    <cellStyle name="Note 2 2 2" xfId="1051"/>
    <cellStyle name="Note 2 3" xfId="1050"/>
    <cellStyle name="Note 2_Allocators" xfId="592"/>
    <cellStyle name="Note 3" xfId="593"/>
    <cellStyle name="Note 3 2" xfId="594"/>
    <cellStyle name="Note 3 2 2" xfId="1053"/>
    <cellStyle name="Note 3 3" xfId="595"/>
    <cellStyle name="Note 3 3 2" xfId="1054"/>
    <cellStyle name="Note 3 4" xfId="1052"/>
    <cellStyle name="Note 3_Allocators" xfId="596"/>
    <cellStyle name="Note 4" xfId="597"/>
    <cellStyle name="Note 4 2" xfId="598"/>
    <cellStyle name="Note 4 2 2" xfId="1056"/>
    <cellStyle name="Note 4 3" xfId="1055"/>
    <cellStyle name="Note 4_Allocators" xfId="599"/>
    <cellStyle name="Note 5" xfId="600"/>
    <cellStyle name="Note 5 2" xfId="1057"/>
    <cellStyle name="Note 6" xfId="601"/>
    <cellStyle name="Note 6 2" xfId="602"/>
    <cellStyle name="Note 6 2 2" xfId="1059"/>
    <cellStyle name="Note 6 3" xfId="1058"/>
    <cellStyle name="Note 6_Allocators" xfId="603"/>
    <cellStyle name="Note 7" xfId="604"/>
    <cellStyle name="Note 7 2" xfId="605"/>
    <cellStyle name="Note 7 2 2" xfId="1061"/>
    <cellStyle name="Note 7 3" xfId="1060"/>
    <cellStyle name="Note 8" xfId="606"/>
    <cellStyle name="Note 8 2" xfId="1062"/>
    <cellStyle name="Note 9" xfId="607"/>
    <cellStyle name="Note 9 2" xfId="1063"/>
    <cellStyle name="nPlosion" xfId="608"/>
    <cellStyle name="nvision" xfId="609"/>
    <cellStyle name="Output 2" xfId="610"/>
    <cellStyle name="Output 3" xfId="611"/>
    <cellStyle name="Output 4" xfId="612"/>
    <cellStyle name="Output 5" xfId="613"/>
    <cellStyle name="Output 6" xfId="614"/>
    <cellStyle name="Percent 10" xfId="615"/>
    <cellStyle name="Percent 11" xfId="616"/>
    <cellStyle name="Percent 11 2" xfId="1064"/>
    <cellStyle name="Percent 12" xfId="617"/>
    <cellStyle name="Percent 12 2" xfId="1065"/>
    <cellStyle name="Percent 13" xfId="618"/>
    <cellStyle name="Percent 13 2" xfId="619"/>
    <cellStyle name="Percent 13 2 2" xfId="620"/>
    <cellStyle name="Percent 13 2 2 2" xfId="621"/>
    <cellStyle name="Percent 13 2 2 2 2" xfId="1069"/>
    <cellStyle name="Percent 13 2 2 3" xfId="1068"/>
    <cellStyle name="Percent 13 2 3" xfId="622"/>
    <cellStyle name="Percent 13 2 3 2" xfId="1070"/>
    <cellStyle name="Percent 13 2 4" xfId="1067"/>
    <cellStyle name="Percent 13 3" xfId="623"/>
    <cellStyle name="Percent 13 3 2" xfId="624"/>
    <cellStyle name="Percent 13 3 2 2" xfId="625"/>
    <cellStyle name="Percent 13 3 2 2 2" xfId="1073"/>
    <cellStyle name="Percent 13 3 2 3" xfId="1072"/>
    <cellStyle name="Percent 13 3 3" xfId="626"/>
    <cellStyle name="Percent 13 3 3 2" xfId="1074"/>
    <cellStyle name="Percent 13 3 4" xfId="1071"/>
    <cellStyle name="Percent 13 4" xfId="627"/>
    <cellStyle name="Percent 13 4 2" xfId="628"/>
    <cellStyle name="Percent 13 4 2 2" xfId="1076"/>
    <cellStyle name="Percent 13 4 3" xfId="1075"/>
    <cellStyle name="Percent 13 5" xfId="629"/>
    <cellStyle name="Percent 13 5 2" xfId="1077"/>
    <cellStyle name="Percent 13 6" xfId="1066"/>
    <cellStyle name="Percent 14" xfId="630"/>
    <cellStyle name="Percent 14 2" xfId="1078"/>
    <cellStyle name="Percent 2" xfId="631"/>
    <cellStyle name="Percent 2 2" xfId="632"/>
    <cellStyle name="Percent 2 2 2" xfId="1080"/>
    <cellStyle name="Percent 2 3" xfId="633"/>
    <cellStyle name="Percent 2 3 2" xfId="1081"/>
    <cellStyle name="Percent 2 4" xfId="1079"/>
    <cellStyle name="Percent 3" xfId="634"/>
    <cellStyle name="Percent 3 2" xfId="635"/>
    <cellStyle name="Percent 3 2 2" xfId="1083"/>
    <cellStyle name="Percent 3 3" xfId="636"/>
    <cellStyle name="Percent 3 3 2" xfId="1084"/>
    <cellStyle name="Percent 3 4" xfId="637"/>
    <cellStyle name="Percent 3 5" xfId="638"/>
    <cellStyle name="Percent 3 5 2" xfId="1085"/>
    <cellStyle name="Percent 3 6" xfId="639"/>
    <cellStyle name="Percent 3 6 2" xfId="1086"/>
    <cellStyle name="Percent 3 7" xfId="1082"/>
    <cellStyle name="Percent 4" xfId="640"/>
    <cellStyle name="Percent 4 2" xfId="641"/>
    <cellStyle name="Percent 4 2 2" xfId="1087"/>
    <cellStyle name="Percent 4 3" xfId="642"/>
    <cellStyle name="Percent 4 3 2" xfId="1088"/>
    <cellStyle name="Percent 4 4" xfId="643"/>
    <cellStyle name="Percent 5" xfId="644"/>
    <cellStyle name="Percent 5 2" xfId="645"/>
    <cellStyle name="Percent 5 2 2" xfId="1090"/>
    <cellStyle name="Percent 5 3" xfId="1089"/>
    <cellStyle name="Percent 6" xfId="646"/>
    <cellStyle name="Percent 6 2" xfId="647"/>
    <cellStyle name="Percent 6 2 2" xfId="1092"/>
    <cellStyle name="Percent 6 3" xfId="1091"/>
    <cellStyle name="Percent 7" xfId="648"/>
    <cellStyle name="Percent 7 2" xfId="1093"/>
    <cellStyle name="Percent 8" xfId="649"/>
    <cellStyle name="Percent 8 2" xfId="1094"/>
    <cellStyle name="Percent 9" xfId="650"/>
    <cellStyle name="Percent 9 2" xfId="1095"/>
    <cellStyle name="PSChar" xfId="651"/>
    <cellStyle name="PSChar 2" xfId="652"/>
    <cellStyle name="PSChar 2 2" xfId="653"/>
    <cellStyle name="PSChar 2 3" xfId="654"/>
    <cellStyle name="PSChar 3" xfId="655"/>
    <cellStyle name="PSChar 3 2" xfId="656"/>
    <cellStyle name="PSChar 4" xfId="657"/>
    <cellStyle name="PSChar 5" xfId="658"/>
    <cellStyle name="PSChar 6" xfId="659"/>
    <cellStyle name="PSChar 7" xfId="660"/>
    <cellStyle name="PSDate" xfId="661"/>
    <cellStyle name="PSDate 2" xfId="662"/>
    <cellStyle name="PSDate 2 2" xfId="663"/>
    <cellStyle name="PSDate 2 3" xfId="664"/>
    <cellStyle name="PSDate 3" xfId="665"/>
    <cellStyle name="PSDate 3 2" xfId="666"/>
    <cellStyle name="PSDate 4" xfId="667"/>
    <cellStyle name="PSDate 5" xfId="668"/>
    <cellStyle name="PSDate 6" xfId="669"/>
    <cellStyle name="PSDate 7" xfId="670"/>
    <cellStyle name="PSDec" xfId="671"/>
    <cellStyle name="PSDec 2" xfId="672"/>
    <cellStyle name="PSDec 2 2" xfId="673"/>
    <cellStyle name="PSDec 2 3" xfId="674"/>
    <cellStyle name="PSDec 3" xfId="675"/>
    <cellStyle name="PSDec 3 2" xfId="676"/>
    <cellStyle name="PSDec 4" xfId="677"/>
    <cellStyle name="PSDec 5" xfId="678"/>
    <cellStyle name="PSDec 6" xfId="679"/>
    <cellStyle name="PSDec 7" xfId="680"/>
    <cellStyle name="PSHeading" xfId="681"/>
    <cellStyle name="PSHeading 10" xfId="682"/>
    <cellStyle name="PSHeading 11" xfId="683"/>
    <cellStyle name="PSHeading 2" xfId="684"/>
    <cellStyle name="PSHeading 2 2" xfId="685"/>
    <cellStyle name="PSHeading 2 3" xfId="686"/>
    <cellStyle name="PSHeading 2_108 Summary" xfId="687"/>
    <cellStyle name="PSHeading 3" xfId="688"/>
    <cellStyle name="PSHeading 3 2" xfId="689"/>
    <cellStyle name="PSHeading 3_108 Summary" xfId="690"/>
    <cellStyle name="PSHeading 4" xfId="691"/>
    <cellStyle name="PSHeading 5" xfId="692"/>
    <cellStyle name="PSHeading 6" xfId="693"/>
    <cellStyle name="PSHeading 7" xfId="694"/>
    <cellStyle name="PSHeading 8" xfId="695"/>
    <cellStyle name="PSHeading 9" xfId="696"/>
    <cellStyle name="PSHeading_101 check" xfId="697"/>
    <cellStyle name="PSInt" xfId="698"/>
    <cellStyle name="PSInt 2" xfId="699"/>
    <cellStyle name="PSInt 2 2" xfId="700"/>
    <cellStyle name="PSInt 2 3" xfId="701"/>
    <cellStyle name="PSInt 3" xfId="702"/>
    <cellStyle name="PSInt 3 2" xfId="703"/>
    <cellStyle name="PSInt 4" xfId="704"/>
    <cellStyle name="PSInt 5" xfId="705"/>
    <cellStyle name="PSInt 6" xfId="706"/>
    <cellStyle name="PSInt 7" xfId="707"/>
    <cellStyle name="PSSpacer" xfId="708"/>
    <cellStyle name="PSSpacer 2" xfId="709"/>
    <cellStyle name="PSSpacer 2 2" xfId="710"/>
    <cellStyle name="PSSpacer 2 3" xfId="711"/>
    <cellStyle name="PSSpacer 3" xfId="712"/>
    <cellStyle name="PSSpacer 3 2" xfId="713"/>
    <cellStyle name="PSSpacer 4" xfId="714"/>
    <cellStyle name="PSSpacer 5" xfId="715"/>
    <cellStyle name="PSSpacer 6" xfId="716"/>
    <cellStyle name="PSSpacer 7" xfId="717"/>
    <cellStyle name="Title 2" xfId="718"/>
    <cellStyle name="Title 3" xfId="719"/>
    <cellStyle name="Title 4" xfId="720"/>
    <cellStyle name="Title 5" xfId="721"/>
    <cellStyle name="Total 2" xfId="722"/>
    <cellStyle name="Total 3" xfId="723"/>
    <cellStyle name="Total 4" xfId="724"/>
    <cellStyle name="Total 5" xfId="725"/>
    <cellStyle name="Total 6" xfId="726"/>
    <cellStyle name="Total 7" xfId="727"/>
    <cellStyle name="Total 8" xfId="728"/>
    <cellStyle name="Warning Text 2" xfId="729"/>
    <cellStyle name="Warning Text 3" xfId="730"/>
    <cellStyle name="Warning Text 4" xfId="731"/>
    <cellStyle name="Warning Text 5" xfId="732"/>
    <cellStyle name="Warning Text 6" xfId="7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psharepoint/Case%20No%202009%20-%20Potential%20Rate%20Case/Section%20V%20-%20Schedule%2010%20-%20Tax%20Workpapers/KPCo%20Rate%20Case%20-%20Sch%2010%20-%20Internal%20Version%20-%2009-30-2009%20-%20Tom%20Syn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workbookViewId="0">
      <selection activeCell="B31" sqref="B31"/>
    </sheetView>
  </sheetViews>
  <sheetFormatPr defaultColWidth="9.140625" defaultRowHeight="12.75"/>
  <cols>
    <col min="1" max="1" width="7.28515625" style="2" bestFit="1" customWidth="1"/>
    <col min="2" max="2" width="14.42578125" style="2" customWidth="1"/>
    <col min="3" max="4" width="13.28515625" style="2" customWidth="1"/>
    <col min="5" max="6" width="12.85546875" style="2" customWidth="1"/>
    <col min="7" max="7" width="13.42578125" style="2" bestFit="1" customWidth="1"/>
    <col min="8" max="8" width="12.7109375" style="2" customWidth="1"/>
    <col min="9" max="9" width="14.7109375" style="2" bestFit="1" customWidth="1"/>
    <col min="10" max="10" width="13.42578125" style="2" customWidth="1"/>
    <col min="11" max="11" width="9.28515625" style="2" bestFit="1" customWidth="1"/>
    <col min="12" max="12" width="14.140625" style="2" bestFit="1" customWidth="1"/>
    <col min="13" max="13" width="16.7109375" style="58" customWidth="1"/>
    <col min="14" max="16384" width="9.140625" style="2"/>
  </cols>
  <sheetData>
    <row r="1" spans="1:13">
      <c r="A1" s="88" t="s">
        <v>0</v>
      </c>
      <c r="B1" s="88"/>
      <c r="C1" s="88"/>
    </row>
    <row r="2" spans="1:13">
      <c r="A2" s="88" t="s">
        <v>41</v>
      </c>
      <c r="B2" s="88"/>
      <c r="C2" s="88"/>
    </row>
    <row r="3" spans="1:13">
      <c r="A3" s="75" t="s">
        <v>40</v>
      </c>
      <c r="B3" s="75"/>
      <c r="C3" s="75"/>
      <c r="D3" s="81"/>
      <c r="E3" s="81"/>
    </row>
    <row r="4" spans="1:13">
      <c r="A4" s="28"/>
      <c r="B4" s="28"/>
      <c r="C4" s="28"/>
    </row>
    <row r="5" spans="1:13">
      <c r="A5" s="28"/>
      <c r="B5" s="28"/>
      <c r="C5" s="28"/>
    </row>
    <row r="6" spans="1:13" s="3" customFormat="1" ht="51">
      <c r="A6" s="3" t="s">
        <v>1</v>
      </c>
      <c r="B6" s="3" t="s">
        <v>2</v>
      </c>
      <c r="C6" s="3" t="s">
        <v>29</v>
      </c>
      <c r="D6" s="3" t="s">
        <v>28</v>
      </c>
      <c r="E6" s="3" t="s">
        <v>27</v>
      </c>
      <c r="F6" s="3" t="s">
        <v>26</v>
      </c>
      <c r="G6" s="3" t="s">
        <v>25</v>
      </c>
      <c r="H6" s="3" t="s">
        <v>3</v>
      </c>
      <c r="I6" s="3" t="s">
        <v>4</v>
      </c>
      <c r="J6" s="3" t="s">
        <v>23</v>
      </c>
      <c r="K6" s="3" t="s">
        <v>24</v>
      </c>
      <c r="L6" s="3" t="s">
        <v>30</v>
      </c>
    </row>
    <row r="7" spans="1:13" s="63" customFormat="1" ht="11.25" hidden="1">
      <c r="A7" s="4">
        <v>42369</v>
      </c>
      <c r="B7" s="5">
        <v>1317200.8500000001</v>
      </c>
      <c r="C7" s="6">
        <v>511814705</v>
      </c>
      <c r="D7" s="7">
        <v>2.5735893031834638E-3</v>
      </c>
      <c r="E7" s="6">
        <v>15516722</v>
      </c>
      <c r="F7" s="6">
        <v>122900696</v>
      </c>
      <c r="G7" s="8">
        <v>138417418</v>
      </c>
      <c r="H7" s="9">
        <v>356229.58633907419</v>
      </c>
      <c r="I7" s="10">
        <v>-398010.50808312668</v>
      </c>
      <c r="J7" s="59">
        <v>1275419.9282559475</v>
      </c>
      <c r="K7" s="60">
        <v>0</v>
      </c>
      <c r="L7" s="61">
        <v>1275419.9282559475</v>
      </c>
      <c r="M7" s="62"/>
    </row>
    <row r="8" spans="1:13" s="67" customFormat="1" ht="8.25">
      <c r="A8" s="19" t="s">
        <v>35</v>
      </c>
      <c r="B8" s="14"/>
      <c r="C8" s="15"/>
      <c r="D8" s="16"/>
      <c r="E8" s="15"/>
      <c r="F8" s="15"/>
      <c r="G8" s="17"/>
      <c r="H8" s="18"/>
      <c r="I8" s="18"/>
      <c r="J8" s="64"/>
      <c r="K8" s="65"/>
      <c r="L8" s="18"/>
      <c r="M8" s="66"/>
    </row>
    <row r="9" spans="1:13">
      <c r="A9" s="11">
        <v>42460</v>
      </c>
      <c r="B9" s="12">
        <v>1406266.71</v>
      </c>
      <c r="C9" s="13">
        <v>526228855</v>
      </c>
      <c r="D9" s="68">
        <f t="shared" ref="D9:D20" si="0">B9/C9</f>
        <v>2.6723481554427491E-3</v>
      </c>
      <c r="E9" s="13">
        <v>8947715</v>
      </c>
      <c r="F9" s="13">
        <v>92082709</v>
      </c>
      <c r="G9" s="69">
        <f t="shared" ref="G9:G20" si="1">+E9+F9</f>
        <v>101030424</v>
      </c>
      <c r="H9" s="70">
        <f t="shared" ref="H9:H20" si="2">(D9*E9)+(F9*D9)</f>
        <v>269988.46721999883</v>
      </c>
      <c r="I9" s="71">
        <v>-446120.95671044802</v>
      </c>
      <c r="J9" s="72">
        <f t="shared" ref="J9:J20" si="3">B9+H9+I9</f>
        <v>1230134.2205095508</v>
      </c>
      <c r="K9" s="73">
        <v>0</v>
      </c>
      <c r="L9" s="70">
        <f t="shared" ref="L9:L20" si="4">+J9*(1-K9)</f>
        <v>1230134.2205095508</v>
      </c>
      <c r="M9" s="78">
        <v>1230134.22</v>
      </c>
    </row>
    <row r="10" spans="1:13">
      <c r="A10" s="11">
        <v>42490</v>
      </c>
      <c r="B10" s="12">
        <v>1090305.95</v>
      </c>
      <c r="C10" s="13">
        <v>348738919</v>
      </c>
      <c r="D10" s="68">
        <f t="shared" si="0"/>
        <v>3.1264246420400241E-3</v>
      </c>
      <c r="E10" s="13">
        <v>105396928</v>
      </c>
      <c r="F10" s="13">
        <v>95651153</v>
      </c>
      <c r="G10" s="69">
        <f t="shared" si="1"/>
        <v>201048081</v>
      </c>
      <c r="H10" s="70">
        <f t="shared" si="2"/>
        <v>628561.67467325879</v>
      </c>
      <c r="I10" s="71">
        <f t="shared" ref="I10:I20" si="5">-H9</f>
        <v>-269988.46721999883</v>
      </c>
      <c r="J10" s="72">
        <f t="shared" si="3"/>
        <v>1448879.1574532599</v>
      </c>
      <c r="K10" s="73">
        <v>0</v>
      </c>
      <c r="L10" s="70">
        <f t="shared" si="4"/>
        <v>1448879.1574532599</v>
      </c>
      <c r="M10" s="78">
        <v>1448879.16</v>
      </c>
    </row>
    <row r="11" spans="1:13">
      <c r="A11" s="11">
        <v>42521</v>
      </c>
      <c r="B11" s="12">
        <v>1106887.44</v>
      </c>
      <c r="C11" s="13">
        <v>408481029</v>
      </c>
      <c r="D11" s="68">
        <f t="shared" si="0"/>
        <v>2.7097646192034046E-3</v>
      </c>
      <c r="E11" s="13">
        <v>104699543</v>
      </c>
      <c r="F11" s="13">
        <v>128842994</v>
      </c>
      <c r="G11" s="69">
        <f t="shared" si="1"/>
        <v>233542537</v>
      </c>
      <c r="H11" s="70">
        <f t="shared" si="2"/>
        <v>632845.30384160206</v>
      </c>
      <c r="I11" s="71">
        <f t="shared" si="5"/>
        <v>-628561.67467325879</v>
      </c>
      <c r="J11" s="72">
        <f t="shared" si="3"/>
        <v>1111171.0691683432</v>
      </c>
      <c r="K11" s="73">
        <v>0</v>
      </c>
      <c r="L11" s="70">
        <f t="shared" si="4"/>
        <v>1111171.0691683432</v>
      </c>
      <c r="M11" s="78">
        <v>1111171.07</v>
      </c>
    </row>
    <row r="12" spans="1:13">
      <c r="A12" s="11">
        <v>42551</v>
      </c>
      <c r="B12" s="12">
        <v>1209481.68</v>
      </c>
      <c r="C12" s="13">
        <v>451425930</v>
      </c>
      <c r="D12" s="68">
        <f t="shared" si="0"/>
        <v>2.6792472466080977E-3</v>
      </c>
      <c r="E12" s="13">
        <v>93820058</v>
      </c>
      <c r="F12" s="13">
        <v>128634976</v>
      </c>
      <c r="G12" s="69">
        <f t="shared" si="1"/>
        <v>222455034</v>
      </c>
      <c r="H12" s="70">
        <f t="shared" si="2"/>
        <v>596012.03733861074</v>
      </c>
      <c r="I12" s="71">
        <f t="shared" si="5"/>
        <v>-632845.30384160206</v>
      </c>
      <c r="J12" s="72">
        <f t="shared" si="3"/>
        <v>1172648.4134970086</v>
      </c>
      <c r="K12" s="73">
        <v>0</v>
      </c>
      <c r="L12" s="70">
        <f t="shared" si="4"/>
        <v>1172648.4134970086</v>
      </c>
      <c r="M12" s="78">
        <v>1172648.4099999999</v>
      </c>
    </row>
    <row r="13" spans="1:13">
      <c r="A13" s="11">
        <v>42582</v>
      </c>
      <c r="B13" s="12">
        <v>1300588.33</v>
      </c>
      <c r="C13" s="13">
        <v>468823408</v>
      </c>
      <c r="D13" s="68">
        <f t="shared" si="0"/>
        <v>2.7741539944609594E-3</v>
      </c>
      <c r="E13" s="13">
        <v>97010745</v>
      </c>
      <c r="F13" s="13">
        <v>145048050</v>
      </c>
      <c r="G13" s="69">
        <f t="shared" si="1"/>
        <v>242058795</v>
      </c>
      <c r="H13" s="70">
        <f t="shared" si="2"/>
        <v>671508.37304365658</v>
      </c>
      <c r="I13" s="71">
        <f t="shared" si="5"/>
        <v>-596012.03733861074</v>
      </c>
      <c r="J13" s="72">
        <f t="shared" si="3"/>
        <v>1376084.6657050459</v>
      </c>
      <c r="K13" s="73">
        <v>0</v>
      </c>
      <c r="L13" s="70">
        <f t="shared" si="4"/>
        <v>1376084.6657050459</v>
      </c>
      <c r="M13" s="78">
        <v>1376084.67</v>
      </c>
    </row>
    <row r="14" spans="1:13">
      <c r="A14" s="11">
        <v>42598</v>
      </c>
      <c r="B14" s="12">
        <v>1468012.12</v>
      </c>
      <c r="C14" s="13">
        <v>583462210</v>
      </c>
      <c r="D14" s="68">
        <f t="shared" si="0"/>
        <v>2.5160363342126308E-3</v>
      </c>
      <c r="E14" s="13">
        <v>14212677</v>
      </c>
      <c r="F14" s="13">
        <v>173966697</v>
      </c>
      <c r="G14" s="69">
        <f t="shared" si="1"/>
        <v>188179374</v>
      </c>
      <c r="H14" s="70">
        <f t="shared" si="2"/>
        <v>473466.14233338763</v>
      </c>
      <c r="I14" s="71">
        <f t="shared" si="5"/>
        <v>-671508.37304365658</v>
      </c>
      <c r="J14" s="72">
        <f t="shared" si="3"/>
        <v>1269969.8892897312</v>
      </c>
      <c r="K14" s="73">
        <v>0</v>
      </c>
      <c r="L14" s="70">
        <f t="shared" si="4"/>
        <v>1269969.8892897312</v>
      </c>
      <c r="M14" s="78">
        <v>1269969.8899999999</v>
      </c>
    </row>
    <row r="15" spans="1:13">
      <c r="A15" s="11">
        <v>42614</v>
      </c>
      <c r="B15" s="12">
        <v>1377162.41</v>
      </c>
      <c r="C15" s="13">
        <v>502273446</v>
      </c>
      <c r="D15" s="68">
        <f t="shared" si="0"/>
        <v>2.7418578883025399E-3</v>
      </c>
      <c r="E15" s="13">
        <v>7884655</v>
      </c>
      <c r="F15" s="13">
        <v>105455209</v>
      </c>
      <c r="G15" s="69">
        <f t="shared" si="1"/>
        <v>113339864</v>
      </c>
      <c r="H15" s="70">
        <f t="shared" si="2"/>
        <v>310761.80016753706</v>
      </c>
      <c r="I15" s="71">
        <f t="shared" si="5"/>
        <v>-473466.14233338763</v>
      </c>
      <c r="J15" s="72">
        <f t="shared" si="3"/>
        <v>1214458.0678341493</v>
      </c>
      <c r="K15" s="73">
        <v>0</v>
      </c>
      <c r="L15" s="70">
        <f t="shared" si="4"/>
        <v>1214458.0678341493</v>
      </c>
      <c r="M15" s="78">
        <v>1214458.07</v>
      </c>
    </row>
    <row r="16" spans="1:13">
      <c r="A16" s="11">
        <v>42644</v>
      </c>
      <c r="B16" s="12">
        <v>1271287.28</v>
      </c>
      <c r="C16" s="13">
        <v>432028668</v>
      </c>
      <c r="D16" s="68">
        <f t="shared" si="0"/>
        <v>2.9425993554668462E-3</v>
      </c>
      <c r="E16" s="13">
        <v>7125013</v>
      </c>
      <c r="F16" s="13">
        <v>105608916</v>
      </c>
      <c r="G16" s="69">
        <f t="shared" si="1"/>
        <v>112733929</v>
      </c>
      <c r="H16" s="70">
        <f t="shared" si="2"/>
        <v>331730.78681464522</v>
      </c>
      <c r="I16" s="71">
        <f t="shared" si="5"/>
        <v>-310761.80016753706</v>
      </c>
      <c r="J16" s="72">
        <f t="shared" si="3"/>
        <v>1292256.2666471081</v>
      </c>
      <c r="K16" s="73">
        <v>0</v>
      </c>
      <c r="L16" s="70">
        <f t="shared" si="4"/>
        <v>1292256.2666471081</v>
      </c>
      <c r="M16" s="78">
        <v>1292256.2666471081</v>
      </c>
    </row>
    <row r="17" spans="1:13">
      <c r="A17" s="11">
        <v>42675</v>
      </c>
      <c r="B17" s="12">
        <v>1285291.04</v>
      </c>
      <c r="C17" s="13">
        <v>404698813</v>
      </c>
      <c r="D17" s="68">
        <f t="shared" si="0"/>
        <v>3.1759199649542833E-3</v>
      </c>
      <c r="E17" s="13">
        <v>7975059</v>
      </c>
      <c r="F17" s="13">
        <v>165635487</v>
      </c>
      <c r="G17" s="69">
        <f t="shared" si="1"/>
        <v>173610546</v>
      </c>
      <c r="H17" s="70">
        <f t="shared" si="2"/>
        <v>551373.19916801399</v>
      </c>
      <c r="I17" s="71">
        <f t="shared" si="5"/>
        <v>-331730.78681464522</v>
      </c>
      <c r="J17" s="72">
        <f t="shared" si="3"/>
        <v>1504933.4523533687</v>
      </c>
      <c r="K17" s="73">
        <v>0</v>
      </c>
      <c r="L17" s="70">
        <f t="shared" si="4"/>
        <v>1504933.4523533687</v>
      </c>
      <c r="M17" s="78">
        <v>1504933.45</v>
      </c>
    </row>
    <row r="18" spans="1:13">
      <c r="A18" s="11">
        <v>42705</v>
      </c>
      <c r="B18" s="12">
        <v>1684757.92</v>
      </c>
      <c r="C18" s="13">
        <v>515582745</v>
      </c>
      <c r="D18" s="68">
        <f t="shared" si="0"/>
        <v>3.2676770825602395E-3</v>
      </c>
      <c r="E18" s="13">
        <v>21342609</v>
      </c>
      <c r="F18" s="13">
        <v>177057398</v>
      </c>
      <c r="G18" s="69">
        <f t="shared" si="1"/>
        <v>198400007</v>
      </c>
      <c r="H18" s="70">
        <f t="shared" si="2"/>
        <v>648307.15605369105</v>
      </c>
      <c r="I18" s="71">
        <f t="shared" si="5"/>
        <v>-551373.19916801399</v>
      </c>
      <c r="J18" s="72">
        <f t="shared" si="3"/>
        <v>1781691.8768856772</v>
      </c>
      <c r="K18" s="73">
        <v>0</v>
      </c>
      <c r="L18" s="70">
        <f t="shared" si="4"/>
        <v>1781691.8768856772</v>
      </c>
      <c r="M18" s="78">
        <v>1781691.88</v>
      </c>
    </row>
    <row r="19" spans="1:13">
      <c r="A19" s="11">
        <v>42766</v>
      </c>
      <c r="B19" s="12">
        <v>1822805.81</v>
      </c>
      <c r="C19" s="13">
        <v>559374588</v>
      </c>
      <c r="D19" s="68">
        <f t="shared" si="0"/>
        <v>3.258649658214363E-3</v>
      </c>
      <c r="E19" s="13">
        <v>39247602</v>
      </c>
      <c r="F19" s="13">
        <v>117417212</v>
      </c>
      <c r="G19" s="69">
        <f t="shared" si="1"/>
        <v>156664814</v>
      </c>
      <c r="H19" s="70">
        <f t="shared" si="2"/>
        <v>510515.74259531673</v>
      </c>
      <c r="I19" s="71">
        <f t="shared" si="5"/>
        <v>-648307.15605369105</v>
      </c>
      <c r="J19" s="72">
        <f t="shared" si="3"/>
        <v>1685014.3965416257</v>
      </c>
      <c r="K19" s="73">
        <v>0</v>
      </c>
      <c r="L19" s="70">
        <f t="shared" si="4"/>
        <v>1685014.3965416257</v>
      </c>
      <c r="M19" s="78">
        <v>1685014.4</v>
      </c>
    </row>
    <row r="20" spans="1:13">
      <c r="A20" s="11">
        <v>42794</v>
      </c>
      <c r="B20" s="12">
        <v>1674537.34</v>
      </c>
      <c r="C20" s="13">
        <v>516193773</v>
      </c>
      <c r="D20" s="68">
        <f t="shared" si="0"/>
        <v>3.2440091833498348E-3</v>
      </c>
      <c r="E20" s="13">
        <v>26142653</v>
      </c>
      <c r="F20" s="13">
        <v>58218974</v>
      </c>
      <c r="G20" s="69">
        <f t="shared" si="1"/>
        <v>84361627</v>
      </c>
      <c r="H20" s="70">
        <f t="shared" si="2"/>
        <v>273669.89271033334</v>
      </c>
      <c r="I20" s="71">
        <f t="shared" si="5"/>
        <v>-510515.74259531673</v>
      </c>
      <c r="J20" s="72">
        <f t="shared" si="3"/>
        <v>1437691.4901150167</v>
      </c>
      <c r="K20" s="73">
        <v>0</v>
      </c>
      <c r="L20" s="70">
        <f t="shared" si="4"/>
        <v>1437691.4901150167</v>
      </c>
      <c r="M20" s="78">
        <v>1437691.49</v>
      </c>
    </row>
    <row r="21" spans="1:13">
      <c r="A21" s="2" t="s">
        <v>31</v>
      </c>
      <c r="L21" s="74">
        <f>SUM(L9:L20)</f>
        <v>16524932.965999885</v>
      </c>
    </row>
    <row r="23" spans="1:13">
      <c r="A23" s="83" t="s">
        <v>42</v>
      </c>
    </row>
  </sheetData>
  <mergeCells count="2">
    <mergeCell ref="A1:C1"/>
    <mergeCell ref="A2:C2"/>
  </mergeCells>
  <pageMargins left="0.5" right="0.5" top="0.5" bottom="0.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selection sqref="A1:I22"/>
    </sheetView>
  </sheetViews>
  <sheetFormatPr defaultColWidth="9.140625" defaultRowHeight="12.75"/>
  <cols>
    <col min="1" max="1" width="10.28515625" style="2" bestFit="1" customWidth="1"/>
    <col min="2" max="3" width="11.7109375" style="2" customWidth="1"/>
    <col min="4" max="4" width="18.5703125" style="2" customWidth="1"/>
    <col min="5" max="8" width="11.7109375" style="2" customWidth="1"/>
    <col min="9" max="9" width="12.7109375" style="2" customWidth="1"/>
    <col min="10" max="16384" width="9.140625" style="2"/>
  </cols>
  <sheetData>
    <row r="1" spans="1:9">
      <c r="A1" s="88" t="s">
        <v>0</v>
      </c>
      <c r="B1" s="88"/>
      <c r="C1" s="88"/>
      <c r="D1" s="88"/>
    </row>
    <row r="2" spans="1:9">
      <c r="A2" s="75" t="s">
        <v>37</v>
      </c>
      <c r="B2" s="75"/>
      <c r="C2" s="80"/>
      <c r="D2" s="75"/>
      <c r="E2" s="81"/>
      <c r="F2" s="81"/>
      <c r="G2" s="81"/>
      <c r="H2" s="81"/>
    </row>
    <row r="3" spans="1:9">
      <c r="A3" s="75" t="s">
        <v>40</v>
      </c>
      <c r="B3" s="75"/>
      <c r="C3" s="80"/>
      <c r="D3" s="75"/>
      <c r="E3" s="81"/>
      <c r="F3" s="81"/>
      <c r="G3" s="81"/>
      <c r="H3" s="81"/>
    </row>
    <row r="4" spans="1:9">
      <c r="A4" s="28"/>
      <c r="B4" s="28"/>
      <c r="C4" s="80"/>
      <c r="D4" s="28"/>
    </row>
    <row r="6" spans="1:9" ht="15">
      <c r="A6" s="20"/>
      <c r="B6" s="32">
        <v>5000000</v>
      </c>
      <c r="C6" s="32" t="s">
        <v>5</v>
      </c>
      <c r="D6" s="32" t="s">
        <v>6</v>
      </c>
      <c r="E6" s="32" t="s">
        <v>7</v>
      </c>
      <c r="F6" s="32" t="s">
        <v>8</v>
      </c>
      <c r="G6" s="32" t="s">
        <v>9</v>
      </c>
      <c r="H6" s="32">
        <v>5140000</v>
      </c>
      <c r="I6" s="32" t="s">
        <v>10</v>
      </c>
    </row>
    <row r="7" spans="1:9" s="31" customFormat="1" ht="8.25">
      <c r="A7" s="29"/>
      <c r="B7" s="30"/>
      <c r="C7" s="30"/>
      <c r="D7" s="30"/>
      <c r="E7" s="30"/>
      <c r="F7" s="30"/>
      <c r="G7" s="30"/>
      <c r="H7" s="30"/>
      <c r="I7" s="30"/>
    </row>
    <row r="8" spans="1:9" ht="14.25">
      <c r="A8" s="11">
        <v>42460</v>
      </c>
      <c r="B8" s="21">
        <v>0</v>
      </c>
      <c r="C8" s="21">
        <v>0</v>
      </c>
      <c r="D8" s="21">
        <v>44420.22</v>
      </c>
      <c r="E8" s="21">
        <v>369</v>
      </c>
      <c r="F8" s="21">
        <v>2561.6799999999998</v>
      </c>
      <c r="G8" s="21">
        <v>0.56000000000000005</v>
      </c>
      <c r="H8" s="21"/>
      <c r="I8" s="22">
        <f>SUM(B8:H8)</f>
        <v>47351.46</v>
      </c>
    </row>
    <row r="9" spans="1:9" ht="14.25">
      <c r="A9" s="11">
        <v>42490</v>
      </c>
      <c r="B9" s="21">
        <v>1182.71</v>
      </c>
      <c r="C9" s="21">
        <v>0</v>
      </c>
      <c r="D9" s="21">
        <v>0</v>
      </c>
      <c r="E9" s="21">
        <v>-369</v>
      </c>
      <c r="F9" s="21">
        <v>366.4</v>
      </c>
      <c r="G9" s="23"/>
      <c r="H9" s="23"/>
      <c r="I9" s="22">
        <f t="shared" ref="I9:I19" si="0">SUM(B9:H9)</f>
        <v>1180.1100000000001</v>
      </c>
    </row>
    <row r="10" spans="1:9" ht="14.25">
      <c r="A10" s="11">
        <v>42521</v>
      </c>
      <c r="B10" s="21">
        <v>3.75</v>
      </c>
      <c r="C10" s="21">
        <v>901.67</v>
      </c>
      <c r="D10" s="21">
        <v>0</v>
      </c>
      <c r="E10" s="21">
        <v>369</v>
      </c>
      <c r="F10" s="21">
        <v>465.56</v>
      </c>
      <c r="G10" s="21">
        <v>1347.49</v>
      </c>
      <c r="H10" s="21"/>
      <c r="I10" s="22">
        <f t="shared" si="0"/>
        <v>3087.4700000000003</v>
      </c>
    </row>
    <row r="11" spans="1:9" ht="14.25">
      <c r="A11" s="11">
        <v>42551</v>
      </c>
      <c r="B11" s="23"/>
      <c r="C11" s="23"/>
      <c r="D11" s="21">
        <v>5420.16</v>
      </c>
      <c r="E11" s="21">
        <v>369</v>
      </c>
      <c r="F11" s="21">
        <v>458.03</v>
      </c>
      <c r="G11" s="21">
        <v>121.9</v>
      </c>
      <c r="H11" s="21"/>
      <c r="I11" s="22">
        <f t="shared" si="0"/>
        <v>6369.0899999999992</v>
      </c>
    </row>
    <row r="12" spans="1:9" ht="14.25">
      <c r="A12" s="11">
        <v>42582</v>
      </c>
      <c r="B12" s="23"/>
      <c r="C12" s="23"/>
      <c r="D12" s="21">
        <v>2101.6</v>
      </c>
      <c r="E12" s="23"/>
      <c r="F12" s="23"/>
      <c r="G12" s="21">
        <v>238.57</v>
      </c>
      <c r="H12" s="21"/>
      <c r="I12" s="22">
        <f t="shared" si="0"/>
        <v>2340.17</v>
      </c>
    </row>
    <row r="13" spans="1:9" ht="14.25">
      <c r="A13" s="11">
        <v>42598</v>
      </c>
      <c r="B13" s="23"/>
      <c r="C13" s="23"/>
      <c r="D13" s="23"/>
      <c r="E13" s="21">
        <v>369</v>
      </c>
      <c r="F13" s="21">
        <v>369</v>
      </c>
      <c r="G13" s="21">
        <v>0.54</v>
      </c>
      <c r="H13" s="21"/>
      <c r="I13" s="22">
        <f t="shared" si="0"/>
        <v>738.54</v>
      </c>
    </row>
    <row r="14" spans="1:9" ht="14.25">
      <c r="A14" s="11">
        <v>42614</v>
      </c>
      <c r="B14" s="23"/>
      <c r="C14" s="23"/>
      <c r="D14" s="21">
        <v>-14414.64</v>
      </c>
      <c r="E14" s="21">
        <v>369</v>
      </c>
      <c r="F14" s="21">
        <v>18410.32</v>
      </c>
      <c r="G14" s="21">
        <v>1658.17</v>
      </c>
      <c r="H14" s="21"/>
      <c r="I14" s="22">
        <f t="shared" si="0"/>
        <v>6022.85</v>
      </c>
    </row>
    <row r="15" spans="1:9" ht="14.25">
      <c r="A15" s="11">
        <v>42644</v>
      </c>
      <c r="B15" s="23"/>
      <c r="C15" s="23"/>
      <c r="D15" s="21">
        <v>-4387.0200000000004</v>
      </c>
      <c r="E15" s="21">
        <v>369</v>
      </c>
      <c r="F15" s="21">
        <v>-6133.66</v>
      </c>
      <c r="G15" s="21">
        <v>0.57999999999999996</v>
      </c>
      <c r="H15" s="21"/>
      <c r="I15" s="22">
        <f t="shared" si="0"/>
        <v>-10151.1</v>
      </c>
    </row>
    <row r="16" spans="1:9" ht="14.25">
      <c r="A16" s="11">
        <v>42675</v>
      </c>
      <c r="B16" s="23"/>
      <c r="C16" s="23"/>
      <c r="D16" s="23"/>
      <c r="E16" s="21">
        <v>369</v>
      </c>
      <c r="F16" s="21">
        <v>970.61</v>
      </c>
      <c r="G16" s="21"/>
      <c r="H16" s="21"/>
      <c r="I16" s="22">
        <f t="shared" si="0"/>
        <v>1339.6100000000001</v>
      </c>
    </row>
    <row r="17" spans="1:9" ht="14.25">
      <c r="A17" s="11">
        <v>42705</v>
      </c>
      <c r="B17" s="23"/>
      <c r="C17" s="23"/>
      <c r="D17" s="21"/>
      <c r="E17" s="21">
        <v>636.92999999999995</v>
      </c>
      <c r="F17" s="21">
        <v>211.51</v>
      </c>
      <c r="G17" s="21">
        <v>0</v>
      </c>
      <c r="H17" s="21">
        <v>3116.44</v>
      </c>
      <c r="I17" s="22">
        <f t="shared" si="0"/>
        <v>3964.88</v>
      </c>
    </row>
    <row r="18" spans="1:9" ht="14.25">
      <c r="A18" s="11">
        <v>42766</v>
      </c>
      <c r="B18" s="76"/>
      <c r="C18" s="76"/>
      <c r="D18" s="76">
        <v>2832.3</v>
      </c>
      <c r="E18" s="76">
        <v>960.47</v>
      </c>
      <c r="F18" s="76">
        <v>13243.77</v>
      </c>
      <c r="G18" s="76"/>
      <c r="H18" s="76">
        <v>0.83</v>
      </c>
      <c r="I18" s="22">
        <f t="shared" si="0"/>
        <v>17037.370000000003</v>
      </c>
    </row>
    <row r="19" spans="1:9" ht="14.25">
      <c r="A19" s="11">
        <v>42794</v>
      </c>
      <c r="B19" s="24"/>
      <c r="C19" s="24"/>
      <c r="D19" s="24"/>
      <c r="E19" s="24">
        <v>432.36</v>
      </c>
      <c r="F19" s="24">
        <v>5625.5</v>
      </c>
      <c r="G19" s="24">
        <v>1984.1</v>
      </c>
      <c r="H19" s="24"/>
      <c r="I19" s="24">
        <f t="shared" si="0"/>
        <v>8041.9599999999991</v>
      </c>
    </row>
    <row r="20" spans="1:9" ht="14.25">
      <c r="A20" s="27" t="s">
        <v>10</v>
      </c>
      <c r="B20" s="21">
        <f>SUM(B8:B19)</f>
        <v>1186.46</v>
      </c>
      <c r="C20" s="21">
        <f>SUM(C8:C19)</f>
        <v>901.67</v>
      </c>
      <c r="D20" s="21">
        <f t="shared" ref="D20:I20" si="1">SUM(D8:D19)</f>
        <v>35972.62000000001</v>
      </c>
      <c r="E20" s="21">
        <f t="shared" si="1"/>
        <v>4243.7599999999993</v>
      </c>
      <c r="F20" s="21">
        <f t="shared" si="1"/>
        <v>36548.720000000001</v>
      </c>
      <c r="G20" s="21">
        <f t="shared" si="1"/>
        <v>5351.91</v>
      </c>
      <c r="H20" s="21">
        <f t="shared" si="1"/>
        <v>3117.27</v>
      </c>
      <c r="I20" s="21">
        <f t="shared" si="1"/>
        <v>87322.41</v>
      </c>
    </row>
    <row r="21" spans="1:9" ht="14.25">
      <c r="A21" s="20"/>
      <c r="B21" s="25"/>
      <c r="C21" s="25"/>
      <c r="D21" s="25"/>
      <c r="E21" s="25"/>
      <c r="F21" s="25"/>
      <c r="G21" s="25"/>
      <c r="H21" s="25"/>
      <c r="I21" s="26" t="s">
        <v>11</v>
      </c>
    </row>
    <row r="22" spans="1:9">
      <c r="A22" s="84" t="s">
        <v>42</v>
      </c>
    </row>
  </sheetData>
  <mergeCells count="1">
    <mergeCell ref="A1:D1"/>
  </mergeCells>
  <pageMargins left="0.5" right="0.5" top="0.5" bottom="0.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24"/>
    </sheetView>
  </sheetViews>
  <sheetFormatPr defaultColWidth="9.140625" defaultRowHeight="12.75"/>
  <cols>
    <col min="1" max="1" width="15.42578125" style="1" customWidth="1"/>
    <col min="2" max="2" width="21.7109375" style="1" customWidth="1"/>
    <col min="3" max="3" width="28.28515625" style="1" customWidth="1"/>
    <col min="4" max="4" width="11.7109375" style="1" customWidth="1"/>
    <col min="5" max="5" width="10.7109375" style="1" customWidth="1"/>
    <col min="6" max="6" width="11.140625" style="1" bestFit="1" customWidth="1"/>
    <col min="7" max="7" width="10.7109375" style="1" bestFit="1" customWidth="1"/>
    <col min="8" max="16384" width="9.140625" style="1"/>
  </cols>
  <sheetData>
    <row r="1" spans="1:3">
      <c r="A1" s="34" t="s">
        <v>0</v>
      </c>
    </row>
    <row r="2" spans="1:3">
      <c r="A2" s="34" t="s">
        <v>36</v>
      </c>
    </row>
    <row r="3" spans="1:3">
      <c r="A3" s="34" t="s">
        <v>16</v>
      </c>
    </row>
    <row r="4" spans="1:3">
      <c r="A4" s="88" t="s">
        <v>40</v>
      </c>
      <c r="B4" s="88"/>
      <c r="C4" s="88"/>
    </row>
    <row r="6" spans="1:3">
      <c r="A6" s="35"/>
      <c r="B6" s="35"/>
      <c r="C6" s="33"/>
    </row>
    <row r="7" spans="1:3">
      <c r="A7" s="35"/>
      <c r="B7" s="36" t="s">
        <v>15</v>
      </c>
      <c r="C7" s="33"/>
    </row>
    <row r="8" spans="1:3" ht="38.25">
      <c r="A8" s="36" t="s">
        <v>1</v>
      </c>
      <c r="B8" s="37" t="s">
        <v>38</v>
      </c>
      <c r="C8" s="33"/>
    </row>
    <row r="9" spans="1:3" s="44" customFormat="1" ht="8.25">
      <c r="A9" s="41"/>
      <c r="B9" s="42"/>
      <c r="C9" s="43"/>
    </row>
    <row r="10" spans="1:3">
      <c r="A10" s="11">
        <v>42460</v>
      </c>
      <c r="B10" s="38">
        <v>-47351.46</v>
      </c>
      <c r="C10" s="33"/>
    </row>
    <row r="11" spans="1:3">
      <c r="A11" s="11">
        <v>42490</v>
      </c>
      <c r="B11" s="38">
        <v>-1180.1099999999999</v>
      </c>
      <c r="C11" s="33"/>
    </row>
    <row r="12" spans="1:3">
      <c r="A12" s="11">
        <v>42521</v>
      </c>
      <c r="B12" s="38">
        <v>-3087.47</v>
      </c>
      <c r="C12" s="33"/>
    </row>
    <row r="13" spans="1:3">
      <c r="A13" s="11">
        <v>42551</v>
      </c>
      <c r="B13" s="38">
        <v>-6369.09</v>
      </c>
      <c r="C13" s="33"/>
    </row>
    <row r="14" spans="1:3">
      <c r="A14" s="11">
        <v>42582</v>
      </c>
      <c r="B14" s="38">
        <v>-2340.17</v>
      </c>
      <c r="C14" s="33"/>
    </row>
    <row r="15" spans="1:3">
      <c r="A15" s="11">
        <v>42598</v>
      </c>
      <c r="B15" s="38">
        <v>-738.54</v>
      </c>
      <c r="C15" s="33"/>
    </row>
    <row r="16" spans="1:3">
      <c r="A16" s="11">
        <v>42614</v>
      </c>
      <c r="B16" s="38">
        <v>-6022.85</v>
      </c>
      <c r="C16" s="33"/>
    </row>
    <row r="17" spans="1:3">
      <c r="A17" s="11">
        <v>42644</v>
      </c>
      <c r="B17" s="38">
        <v>10151.1</v>
      </c>
      <c r="C17" s="33"/>
    </row>
    <row r="18" spans="1:3">
      <c r="A18" s="11">
        <v>42675</v>
      </c>
      <c r="B18" s="38">
        <v>-1339.61</v>
      </c>
      <c r="C18" s="33"/>
    </row>
    <row r="19" spans="1:3">
      <c r="A19" s="11">
        <v>42705</v>
      </c>
      <c r="B19" s="38">
        <v>-3964.88</v>
      </c>
      <c r="C19" s="33"/>
    </row>
    <row r="20" spans="1:3" ht="15">
      <c r="A20" s="11">
        <v>42766</v>
      </c>
      <c r="B20" s="38">
        <v>-17037.37</v>
      </c>
      <c r="C20" s="79"/>
    </row>
    <row r="21" spans="1:3" ht="15">
      <c r="A21" s="11">
        <v>42794</v>
      </c>
      <c r="B21" s="38">
        <v>-8041.96</v>
      </c>
      <c r="C21" s="79"/>
    </row>
    <row r="22" spans="1:3">
      <c r="A22" s="35" t="s">
        <v>10</v>
      </c>
      <c r="B22" s="39">
        <f>SUM(B10:B21)</f>
        <v>-87322.41</v>
      </c>
      <c r="C22" s="33"/>
    </row>
    <row r="23" spans="1:3">
      <c r="A23" s="35"/>
      <c r="B23" s="35"/>
      <c r="C23" s="33"/>
    </row>
    <row r="24" spans="1:3">
      <c r="A24" s="85" t="s">
        <v>42</v>
      </c>
      <c r="B24" s="35"/>
      <c r="C24" s="33"/>
    </row>
    <row r="25" spans="1:3">
      <c r="A25" s="40"/>
      <c r="B25" s="40"/>
    </row>
  </sheetData>
  <mergeCells count="1">
    <mergeCell ref="A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sqref="A1:E22"/>
    </sheetView>
  </sheetViews>
  <sheetFormatPr defaultColWidth="8.85546875" defaultRowHeight="12.75"/>
  <cols>
    <col min="1" max="1" width="18.42578125" style="47" customWidth="1"/>
    <col min="2" max="2" width="8.85546875" style="47"/>
    <col min="3" max="3" width="11.28515625" style="47" customWidth="1"/>
    <col min="4" max="4" width="25.85546875" style="47" customWidth="1"/>
    <col min="5" max="5" width="14.42578125" style="47" customWidth="1"/>
    <col min="6" max="16384" width="8.85546875" style="47"/>
  </cols>
  <sheetData>
    <row r="1" spans="1:5">
      <c r="A1" s="89" t="s">
        <v>0</v>
      </c>
      <c r="B1" s="89"/>
      <c r="C1" s="89"/>
    </row>
    <row r="2" spans="1:5">
      <c r="A2" s="89" t="s">
        <v>39</v>
      </c>
      <c r="B2" s="89"/>
      <c r="C2" s="89"/>
    </row>
    <row r="3" spans="1:5">
      <c r="A3" s="75" t="s">
        <v>40</v>
      </c>
      <c r="B3" s="75"/>
      <c r="C3" s="75"/>
      <c r="D3" s="82"/>
      <c r="E3" s="82"/>
    </row>
    <row r="4" spans="1:5">
      <c r="A4" s="57"/>
      <c r="B4" s="57"/>
      <c r="C4" s="57"/>
    </row>
    <row r="6" spans="1:5" ht="13.5" thickBot="1">
      <c r="A6" s="48" t="s">
        <v>1</v>
      </c>
      <c r="B6" s="48" t="s">
        <v>18</v>
      </c>
      <c r="C6" s="48" t="s">
        <v>12</v>
      </c>
      <c r="D6" s="48" t="s">
        <v>14</v>
      </c>
      <c r="E6" s="48" t="s">
        <v>19</v>
      </c>
    </row>
    <row r="7" spans="1:5" s="54" customFormat="1" ht="8.25">
      <c r="A7" s="53"/>
      <c r="B7" s="53"/>
      <c r="C7" s="53"/>
      <c r="D7" s="53"/>
      <c r="E7" s="53"/>
    </row>
    <row r="8" spans="1:5">
      <c r="A8" s="11">
        <v>42460</v>
      </c>
      <c r="B8" s="55" t="s">
        <v>20</v>
      </c>
      <c r="C8" s="49" t="s">
        <v>21</v>
      </c>
      <c r="D8" s="49" t="s">
        <v>22</v>
      </c>
      <c r="E8" s="50">
        <v>234832.85</v>
      </c>
    </row>
    <row r="9" spans="1:5">
      <c r="A9" s="11">
        <v>42490</v>
      </c>
      <c r="B9" s="55" t="s">
        <v>20</v>
      </c>
      <c r="C9" s="49" t="s">
        <v>21</v>
      </c>
      <c r="D9" s="49" t="s">
        <v>22</v>
      </c>
      <c r="E9" s="50">
        <v>234414.87</v>
      </c>
    </row>
    <row r="10" spans="1:5">
      <c r="A10" s="11">
        <v>42521</v>
      </c>
      <c r="B10" s="55" t="s">
        <v>20</v>
      </c>
      <c r="C10" s="49" t="s">
        <v>21</v>
      </c>
      <c r="D10" s="49" t="s">
        <v>22</v>
      </c>
      <c r="E10" s="50">
        <v>233181.21</v>
      </c>
    </row>
    <row r="11" spans="1:5">
      <c r="A11" s="11">
        <v>42551</v>
      </c>
      <c r="B11" s="55" t="s">
        <v>20</v>
      </c>
      <c r="C11" s="49" t="s">
        <v>21</v>
      </c>
      <c r="D11" s="49" t="s">
        <v>22</v>
      </c>
      <c r="E11" s="50">
        <v>232673.17</v>
      </c>
    </row>
    <row r="12" spans="1:5">
      <c r="A12" s="11">
        <v>42582</v>
      </c>
      <c r="B12" s="55" t="s">
        <v>20</v>
      </c>
      <c r="C12" s="49" t="s">
        <v>21</v>
      </c>
      <c r="D12" s="49" t="s">
        <v>22</v>
      </c>
      <c r="E12" s="50">
        <v>227795.45</v>
      </c>
    </row>
    <row r="13" spans="1:5">
      <c r="A13" s="11">
        <v>42598</v>
      </c>
      <c r="B13" s="55" t="s">
        <v>20</v>
      </c>
      <c r="C13" s="49" t="s">
        <v>21</v>
      </c>
      <c r="D13" s="49" t="s">
        <v>22</v>
      </c>
      <c r="E13" s="50">
        <v>227492.08</v>
      </c>
    </row>
    <row r="14" spans="1:5">
      <c r="A14" s="11">
        <v>42614</v>
      </c>
      <c r="B14" s="55" t="s">
        <v>20</v>
      </c>
      <c r="C14" s="49" t="s">
        <v>21</v>
      </c>
      <c r="D14" s="49" t="s">
        <v>22</v>
      </c>
      <c r="E14" s="50">
        <v>220419.17</v>
      </c>
    </row>
    <row r="15" spans="1:5">
      <c r="A15" s="11">
        <v>42644</v>
      </c>
      <c r="B15" s="55" t="s">
        <v>20</v>
      </c>
      <c r="C15" s="49" t="s">
        <v>21</v>
      </c>
      <c r="D15" s="49" t="s">
        <v>22</v>
      </c>
      <c r="E15" s="50">
        <v>216537.17</v>
      </c>
    </row>
    <row r="16" spans="1:5">
      <c r="A16" s="11">
        <v>42675</v>
      </c>
      <c r="B16" s="55" t="s">
        <v>20</v>
      </c>
      <c r="C16" s="49" t="s">
        <v>21</v>
      </c>
      <c r="D16" s="49" t="s">
        <v>22</v>
      </c>
      <c r="E16" s="50">
        <v>200251.51999999999</v>
      </c>
    </row>
    <row r="17" spans="1:5">
      <c r="A17" s="11">
        <v>42705</v>
      </c>
      <c r="B17" s="55" t="s">
        <v>20</v>
      </c>
      <c r="C17" s="49" t="s">
        <v>21</v>
      </c>
      <c r="D17" s="49" t="s">
        <v>22</v>
      </c>
      <c r="E17" s="50">
        <v>196467.63</v>
      </c>
    </row>
    <row r="18" spans="1:5">
      <c r="A18" s="11">
        <v>42766</v>
      </c>
      <c r="B18" s="55" t="s">
        <v>20</v>
      </c>
      <c r="C18" s="49" t="s">
        <v>21</v>
      </c>
      <c r="D18" s="49" t="s">
        <v>22</v>
      </c>
      <c r="E18" s="77">
        <v>191025.98</v>
      </c>
    </row>
    <row r="19" spans="1:5">
      <c r="A19" s="11">
        <v>42794</v>
      </c>
      <c r="B19" s="55" t="s">
        <v>20</v>
      </c>
      <c r="C19" s="49" t="s">
        <v>21</v>
      </c>
      <c r="D19" s="49" t="s">
        <v>22</v>
      </c>
      <c r="E19" s="51">
        <v>190136.22</v>
      </c>
    </row>
    <row r="20" spans="1:5">
      <c r="A20" s="56" t="s">
        <v>10</v>
      </c>
      <c r="B20" s="40"/>
      <c r="C20" s="40"/>
      <c r="D20" s="40"/>
      <c r="E20" s="52">
        <f>SUM(E8:E19)</f>
        <v>2605227.3200000003</v>
      </c>
    </row>
    <row r="22" spans="1:5">
      <c r="A22" s="86" t="s">
        <v>42</v>
      </c>
    </row>
  </sheetData>
  <mergeCells count="2">
    <mergeCell ref="A1:C1"/>
    <mergeCell ref="A2:C2"/>
  </mergeCells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D13" sqref="D13"/>
    </sheetView>
  </sheetViews>
  <sheetFormatPr defaultColWidth="9.140625" defaultRowHeight="12.75"/>
  <cols>
    <col min="1" max="1" width="26.28515625" style="40" customWidth="1"/>
    <col min="2" max="2" width="7.7109375" style="40" customWidth="1"/>
    <col min="3" max="3" width="14.85546875" style="40" bestFit="1" customWidth="1"/>
    <col min="4" max="4" width="12" style="40" bestFit="1" customWidth="1"/>
    <col min="5" max="16384" width="9.140625" style="40"/>
  </cols>
  <sheetData>
    <row r="1" spans="1:4">
      <c r="A1" s="45" t="s">
        <v>0</v>
      </c>
    </row>
    <row r="2" spans="1:4">
      <c r="A2" s="45" t="s">
        <v>36</v>
      </c>
    </row>
    <row r="3" spans="1:4">
      <c r="A3" s="45" t="s">
        <v>17</v>
      </c>
    </row>
    <row r="4" spans="1:4">
      <c r="A4" s="75" t="s">
        <v>40</v>
      </c>
    </row>
    <row r="6" spans="1:4">
      <c r="A6" s="35"/>
      <c r="B6" s="35"/>
      <c r="C6" s="35"/>
      <c r="D6" s="35"/>
    </row>
    <row r="7" spans="1:4">
      <c r="A7" s="46" t="s">
        <v>33</v>
      </c>
      <c r="B7" s="35"/>
      <c r="C7" s="35"/>
      <c r="D7" s="35"/>
    </row>
    <row r="8" spans="1:4">
      <c r="A8" s="35"/>
      <c r="B8" s="35" t="s">
        <v>32</v>
      </c>
      <c r="C8" s="35" t="s">
        <v>13</v>
      </c>
      <c r="D8" s="35"/>
    </row>
    <row r="9" spans="1:4">
      <c r="A9" s="35"/>
      <c r="B9" s="11">
        <v>42460</v>
      </c>
      <c r="C9" s="38">
        <v>101052.56</v>
      </c>
      <c r="D9" s="78"/>
    </row>
    <row r="10" spans="1:4">
      <c r="A10" s="35"/>
      <c r="B10" s="11">
        <v>42490</v>
      </c>
      <c r="C10" s="38">
        <v>312511.2</v>
      </c>
      <c r="D10" s="78"/>
    </row>
    <row r="11" spans="1:4">
      <c r="A11" s="35"/>
      <c r="B11" s="11">
        <v>42521</v>
      </c>
      <c r="C11" s="38">
        <v>-39124.800000000003</v>
      </c>
      <c r="D11" s="78"/>
    </row>
    <row r="12" spans="1:4">
      <c r="A12" s="35"/>
      <c r="B12" s="11">
        <v>42551</v>
      </c>
      <c r="C12" s="38">
        <v>10134.200000000001</v>
      </c>
      <c r="D12" s="78"/>
    </row>
    <row r="13" spans="1:4">
      <c r="A13" s="35"/>
      <c r="B13" s="11">
        <v>42582</v>
      </c>
      <c r="C13" s="38">
        <v>200902.57</v>
      </c>
      <c r="D13" s="78"/>
    </row>
    <row r="14" spans="1:4">
      <c r="A14" s="35"/>
      <c r="B14" s="11">
        <v>42598</v>
      </c>
      <c r="C14" s="38">
        <v>4352.6600000000035</v>
      </c>
      <c r="D14" s="78"/>
    </row>
    <row r="15" spans="1:4">
      <c r="A15" s="35"/>
      <c r="B15" s="11">
        <v>42614</v>
      </c>
      <c r="C15" s="38">
        <v>7524.32</v>
      </c>
      <c r="D15" s="78"/>
    </row>
    <row r="16" spans="1:4">
      <c r="A16" s="35"/>
      <c r="B16" s="11">
        <v>42644</v>
      </c>
      <c r="C16" s="38">
        <v>66821.78</v>
      </c>
      <c r="D16" s="78"/>
    </row>
    <row r="17" spans="1:4">
      <c r="A17" s="35"/>
      <c r="B17" s="11">
        <v>42675</v>
      </c>
      <c r="C17" s="38">
        <v>243187.38</v>
      </c>
      <c r="D17" s="78"/>
    </row>
    <row r="18" spans="1:4">
      <c r="A18" s="35"/>
      <c r="B18" s="11">
        <v>42705</v>
      </c>
      <c r="C18" s="38">
        <v>511738.84</v>
      </c>
      <c r="D18" s="78"/>
    </row>
    <row r="19" spans="1:4">
      <c r="A19" s="35"/>
      <c r="B19" s="11">
        <v>42766</v>
      </c>
      <c r="C19" s="38">
        <v>407789.05</v>
      </c>
      <c r="D19" s="78"/>
    </row>
    <row r="20" spans="1:4">
      <c r="A20" s="35"/>
      <c r="B20" s="11">
        <v>42794</v>
      </c>
      <c r="C20" s="38">
        <v>160561.39000000001</v>
      </c>
      <c r="D20" s="78"/>
    </row>
    <row r="21" spans="1:4">
      <c r="A21" s="46" t="s">
        <v>34</v>
      </c>
      <c r="B21" s="35"/>
      <c r="C21" s="39">
        <f>SUM(C9:C20)</f>
        <v>1987451.15</v>
      </c>
      <c r="D21" s="35"/>
    </row>
    <row r="22" spans="1:4">
      <c r="A22" s="35"/>
      <c r="B22" s="35"/>
      <c r="C22" s="35"/>
      <c r="D22" s="35"/>
    </row>
    <row r="23" spans="1:4">
      <c r="A23" s="87" t="s">
        <v>42</v>
      </c>
    </row>
  </sheetData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B3B931D9868C940A042DA894E8174CA" ma:contentTypeVersion="1" ma:contentTypeDescription="Create a new document." ma:contentTypeScope="" ma:versionID="be3b2bbe5dfab2c08437372aedcfdfa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80D40F-6ED3-4BEC-93BA-414D32DDFF4C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EDFBAE40-E9AE-4189-A0DE-5143A822794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E576562-16BA-4F96-94BC-C9BA305F88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D052F3E-DA37-43A6-9F8F-B1537B11D4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W02 DR Revenue</vt:lpstr>
      <vt:lpstr>W02 DR O&amp;M Expense</vt:lpstr>
      <vt:lpstr>W02 DR Acct 5120034</vt:lpstr>
      <vt:lpstr>W02 DR Deferral</vt:lpstr>
      <vt:lpstr>W02 DR Acct 4073014</vt:lpstr>
      <vt:lpstr>'W02 DR Acct 4073014'!Print_Area</vt:lpstr>
      <vt:lpstr>'W02 DR Acct 5120034'!Print_Area</vt:lpstr>
      <vt:lpstr>'W02 DR Deferral'!Print_Area</vt:lpstr>
      <vt:lpstr>'W02 DR O&amp;M Expense'!Print_Area</vt:lpstr>
      <vt:lpstr>'W02 DR Revenue'!Print_Area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 Yoder</dc:creator>
  <cp:lastModifiedBy>Betsy Sekula</cp:lastModifiedBy>
  <cp:lastPrinted>2017-06-22T11:00:49Z</cp:lastPrinted>
  <dcterms:created xsi:type="dcterms:W3CDTF">2014-10-17T19:24:35Z</dcterms:created>
  <dcterms:modified xsi:type="dcterms:W3CDTF">2017-07-08T18:54:37Z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Shelli A Sloan</vt:lpwstr>
  </property>
  <property fmtid="{D5CDD505-2E9C-101B-9397-08002B2CF9AE}" pid="3" name="display_urn:schemas-microsoft-com:office:office#Author">
    <vt:lpwstr>Shelli A Sloan</vt:lpwstr>
  </property>
  <property fmtid="{D5CDD505-2E9C-101B-9397-08002B2CF9AE}" pid="4" name="Order">
    <vt:lpwstr>113300.000000000</vt:lpwstr>
  </property>
</Properties>
</file>