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840" windowHeight="12015"/>
  </bookViews>
  <sheets>
    <sheet name="LG&amp;E Electric" sheetId="1" r:id="rId1"/>
    <sheet name="Exh. PWT-2 Summary" sheetId="4" r:id="rId2"/>
  </sheets>
  <calcPr calcId="125725"/>
</workbook>
</file>

<file path=xl/calcChain.xml><?xml version="1.0" encoding="utf-8"?>
<calcChain xmlns="http://schemas.openxmlformats.org/spreadsheetml/2006/main">
  <c r="H11" i="4"/>
  <c r="G11"/>
  <c r="F11"/>
  <c r="E11"/>
  <c r="D11"/>
  <c r="I10"/>
  <c r="I9"/>
  <c r="I11" s="1"/>
  <c r="E15" i="1"/>
  <c r="E21"/>
  <c r="E20"/>
  <c r="E19"/>
  <c r="E18"/>
  <c r="E17"/>
  <c r="E16"/>
  <c r="E14"/>
  <c r="E13"/>
  <c r="E12"/>
  <c r="E11"/>
  <c r="D21"/>
  <c r="D20"/>
  <c r="D19"/>
  <c r="D18"/>
  <c r="D17"/>
  <c r="D16"/>
  <c r="D15"/>
  <c r="D14"/>
  <c r="D13"/>
  <c r="D12"/>
  <c r="D11"/>
</calcChain>
</file>

<file path=xl/sharedStrings.xml><?xml version="1.0" encoding="utf-8"?>
<sst xmlns="http://schemas.openxmlformats.org/spreadsheetml/2006/main" count="22" uniqueCount="16">
  <si>
    <t>Year</t>
  </si>
  <si>
    <t>Amount</t>
  </si>
  <si>
    <t>Dollar</t>
  </si>
  <si>
    <t>Change Over</t>
  </si>
  <si>
    <t>Prior Year</t>
  </si>
  <si>
    <t>Percentage</t>
  </si>
  <si>
    <t>Base Year</t>
  </si>
  <si>
    <t>Test Year</t>
  </si>
  <si>
    <t>Source: KIUC 2-12</t>
  </si>
  <si>
    <t>Description</t>
  </si>
  <si>
    <t>(Millions)</t>
  </si>
  <si>
    <t>Total</t>
  </si>
  <si>
    <t>Base VM Spend</t>
  </si>
  <si>
    <t>Incremental VM Spend</t>
  </si>
  <si>
    <t>Total VM Spend</t>
  </si>
  <si>
    <t>Source: Exhibit PWT-2, page 25 of 52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</si>
</sst>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4" xfId="1" applyNumberFormat="1" applyFont="1" applyBorder="1"/>
    <xf numFmtId="165" fontId="0" fillId="0" borderId="0" xfId="1" applyNumberFormat="1" applyFont="1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165" fontId="0" fillId="0" borderId="11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2" xfId="1" applyNumberFormat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3" xfId="2" applyNumberFormat="1" applyFont="1" applyBorder="1"/>
    <xf numFmtId="10" fontId="0" fillId="0" borderId="14" xfId="2" applyNumberFormat="1" applyFont="1" applyBorder="1"/>
    <xf numFmtId="10" fontId="0" fillId="0" borderId="2" xfId="2" applyNumberFormat="1" applyFont="1" applyBorder="1"/>
    <xf numFmtId="0" fontId="0" fillId="0" borderId="3" xfId="0" applyBorder="1"/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8" xfId="0" applyFont="1" applyBorder="1"/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1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14" xfId="1" applyNumberFormat="1" applyFon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0" fontId="0" fillId="0" borderId="10" xfId="0" applyBorder="1"/>
    <xf numFmtId="164" fontId="0" fillId="0" borderId="2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0" fontId="0" fillId="0" borderId="8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23"/>
  <sheetViews>
    <sheetView tabSelected="1" workbookViewId="0">
      <selection activeCell="E11" sqref="E11"/>
    </sheetView>
  </sheetViews>
  <sheetFormatPr defaultRowHeight="12.75"/>
  <cols>
    <col min="2" max="2" width="10.6640625" customWidth="1"/>
    <col min="3" max="3" width="13.83203125" customWidth="1"/>
    <col min="4" max="4" width="14.33203125" customWidth="1"/>
    <col min="5" max="5" width="12.83203125" bestFit="1" customWidth="1"/>
  </cols>
  <sheetData>
    <row r="7" spans="2:5">
      <c r="B7" s="5"/>
      <c r="C7" s="19"/>
      <c r="D7" s="6" t="s">
        <v>2</v>
      </c>
      <c r="E7" s="19" t="s">
        <v>5</v>
      </c>
    </row>
    <row r="8" spans="2:5">
      <c r="B8" s="7"/>
      <c r="C8" s="20"/>
      <c r="D8" s="3" t="s">
        <v>3</v>
      </c>
      <c r="E8" s="20" t="s">
        <v>3</v>
      </c>
    </row>
    <row r="9" spans="2:5">
      <c r="B9" s="8" t="s">
        <v>0</v>
      </c>
      <c r="C9" s="21" t="s">
        <v>1</v>
      </c>
      <c r="D9" s="4" t="s">
        <v>4</v>
      </c>
      <c r="E9" s="21" t="s">
        <v>4</v>
      </c>
    </row>
    <row r="10" spans="2:5">
      <c r="B10" s="5">
        <v>2007</v>
      </c>
      <c r="C10" s="16">
        <v>665992</v>
      </c>
      <c r="D10" s="9"/>
      <c r="E10" s="22"/>
    </row>
    <row r="11" spans="2:5">
      <c r="B11" s="14">
        <v>2008</v>
      </c>
      <c r="C11" s="18">
        <v>654997</v>
      </c>
      <c r="D11" s="15">
        <f t="shared" ref="D11:D21" si="0">C11-C10</f>
        <v>-10995</v>
      </c>
      <c r="E11" s="24">
        <f t="shared" ref="E11:E21" si="1">(C11-C10)/C10</f>
        <v>-1.650920731780562E-2</v>
      </c>
    </row>
    <row r="12" spans="2:5">
      <c r="B12" s="7">
        <v>2009</v>
      </c>
      <c r="C12" s="17">
        <v>538612</v>
      </c>
      <c r="D12" s="10">
        <f t="shared" si="0"/>
        <v>-116385</v>
      </c>
      <c r="E12" s="23">
        <f t="shared" si="1"/>
        <v>-0.17768783673818353</v>
      </c>
    </row>
    <row r="13" spans="2:5">
      <c r="B13" s="14">
        <v>2010</v>
      </c>
      <c r="C13" s="18">
        <v>550084</v>
      </c>
      <c r="D13" s="15">
        <f t="shared" si="0"/>
        <v>11472</v>
      </c>
      <c r="E13" s="24">
        <f t="shared" si="1"/>
        <v>2.1299191254558012E-2</v>
      </c>
    </row>
    <row r="14" spans="2:5">
      <c r="B14" s="7">
        <v>2011</v>
      </c>
      <c r="C14" s="17">
        <v>1205731</v>
      </c>
      <c r="D14" s="10">
        <f t="shared" si="0"/>
        <v>655647</v>
      </c>
      <c r="E14" s="23">
        <f t="shared" si="1"/>
        <v>1.1919034183870101</v>
      </c>
    </row>
    <row r="15" spans="2:5">
      <c r="B15" s="14">
        <v>2012</v>
      </c>
      <c r="C15" s="18">
        <v>764096</v>
      </c>
      <c r="D15" s="15">
        <f t="shared" si="0"/>
        <v>-441635</v>
      </c>
      <c r="E15" s="24">
        <f t="shared" si="1"/>
        <v>-0.3662798750301684</v>
      </c>
    </row>
    <row r="16" spans="2:5">
      <c r="B16" s="7">
        <v>2013</v>
      </c>
      <c r="C16" s="17">
        <v>1058715</v>
      </c>
      <c r="D16" s="10">
        <f t="shared" si="0"/>
        <v>294619</v>
      </c>
      <c r="E16" s="23">
        <f t="shared" si="1"/>
        <v>0.38557851369461427</v>
      </c>
    </row>
    <row r="17" spans="2:5">
      <c r="B17" s="14">
        <v>2014</v>
      </c>
      <c r="C17" s="18">
        <v>684828</v>
      </c>
      <c r="D17" s="15">
        <f t="shared" si="0"/>
        <v>-373887</v>
      </c>
      <c r="E17" s="24">
        <f t="shared" si="1"/>
        <v>-0.35315169804905</v>
      </c>
    </row>
    <row r="18" spans="2:5">
      <c r="B18" s="7">
        <v>2015</v>
      </c>
      <c r="C18" s="17">
        <v>793878</v>
      </c>
      <c r="D18" s="10">
        <f t="shared" si="0"/>
        <v>109050</v>
      </c>
      <c r="E18" s="23">
        <f t="shared" si="1"/>
        <v>0.15923706390509734</v>
      </c>
    </row>
    <row r="19" spans="2:5">
      <c r="B19" s="14">
        <v>2016</v>
      </c>
      <c r="C19" s="18">
        <v>1773847</v>
      </c>
      <c r="D19" s="15">
        <f t="shared" si="0"/>
        <v>979969</v>
      </c>
      <c r="E19" s="24">
        <f t="shared" si="1"/>
        <v>1.2344075538054966</v>
      </c>
    </row>
    <row r="20" spans="2:5">
      <c r="B20" s="7" t="s">
        <v>6</v>
      </c>
      <c r="C20" s="17">
        <v>2056123</v>
      </c>
      <c r="D20" s="10">
        <f t="shared" si="0"/>
        <v>282276</v>
      </c>
      <c r="E20" s="23">
        <f t="shared" si="1"/>
        <v>0.159132101021114</v>
      </c>
    </row>
    <row r="21" spans="2:5">
      <c r="B21" s="14" t="s">
        <v>7</v>
      </c>
      <c r="C21" s="18">
        <v>2735974</v>
      </c>
      <c r="D21" s="15">
        <f t="shared" si="0"/>
        <v>679851</v>
      </c>
      <c r="E21" s="24">
        <f t="shared" si="1"/>
        <v>0.33064704786629984</v>
      </c>
    </row>
    <row r="22" spans="2:5">
      <c r="B22" s="7"/>
      <c r="C22" s="1"/>
      <c r="D22" s="1"/>
      <c r="E22" s="11"/>
    </row>
    <row r="23" spans="2:5">
      <c r="B23" s="12" t="s">
        <v>8</v>
      </c>
      <c r="C23" s="2"/>
      <c r="D23" s="2"/>
      <c r="E23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I13"/>
  <sheetViews>
    <sheetView workbookViewId="0">
      <selection activeCell="F26" sqref="F26"/>
    </sheetView>
  </sheetViews>
  <sheetFormatPr defaultRowHeight="12.75"/>
  <cols>
    <col min="3" max="3" width="22" bestFit="1" customWidth="1"/>
    <col min="4" max="4" width="10.5" customWidth="1"/>
    <col min="5" max="5" width="9.83203125" customWidth="1"/>
    <col min="6" max="6" width="10.83203125" customWidth="1"/>
    <col min="7" max="7" width="10" customWidth="1"/>
    <col min="8" max="8" width="10.1640625" customWidth="1"/>
  </cols>
  <sheetData>
    <row r="7" spans="3:9">
      <c r="C7" s="25"/>
      <c r="D7" s="26">
        <v>2017</v>
      </c>
      <c r="E7" s="27">
        <v>2018</v>
      </c>
      <c r="F7" s="26">
        <v>2019</v>
      </c>
      <c r="G7" s="27">
        <v>2020</v>
      </c>
      <c r="H7" s="26">
        <v>2021</v>
      </c>
      <c r="I7" s="28"/>
    </row>
    <row r="8" spans="3:9">
      <c r="C8" s="29" t="s">
        <v>9</v>
      </c>
      <c r="D8" s="30" t="s">
        <v>10</v>
      </c>
      <c r="E8" s="31" t="s">
        <v>10</v>
      </c>
      <c r="F8" s="30" t="s">
        <v>10</v>
      </c>
      <c r="G8" s="31" t="s">
        <v>10</v>
      </c>
      <c r="H8" s="30" t="s">
        <v>10</v>
      </c>
      <c r="I8" s="32" t="s">
        <v>11</v>
      </c>
    </row>
    <row r="9" spans="3:9">
      <c r="C9" s="25" t="s">
        <v>12</v>
      </c>
      <c r="D9" s="33">
        <v>7.2</v>
      </c>
      <c r="E9" s="34">
        <v>7.8</v>
      </c>
      <c r="F9" s="33">
        <v>8.1999999999999993</v>
      </c>
      <c r="G9" s="34">
        <v>9.6999999999999993</v>
      </c>
      <c r="H9" s="33">
        <v>9.9</v>
      </c>
      <c r="I9" s="35">
        <f>SUM(D9:H9)</f>
        <v>42.8</v>
      </c>
    </row>
    <row r="10" spans="3:9">
      <c r="C10" s="36" t="s">
        <v>13</v>
      </c>
      <c r="D10" s="37">
        <v>2.2000000000000002</v>
      </c>
      <c r="E10" s="38">
        <v>5.0999999999999996</v>
      </c>
      <c r="F10" s="37">
        <v>5.5</v>
      </c>
      <c r="G10" s="38">
        <v>4.2</v>
      </c>
      <c r="H10" s="37">
        <v>4.2</v>
      </c>
      <c r="I10" s="39">
        <f>SUM(D10:H10)</f>
        <v>21.2</v>
      </c>
    </row>
    <row r="11" spans="3:9">
      <c r="C11" s="40" t="s">
        <v>14</v>
      </c>
      <c r="D11" s="41">
        <f>D9+D10</f>
        <v>9.4</v>
      </c>
      <c r="E11" s="42">
        <f t="shared" ref="E11:I11" si="0">E9+E10</f>
        <v>12.899999999999999</v>
      </c>
      <c r="F11" s="41">
        <f t="shared" si="0"/>
        <v>13.7</v>
      </c>
      <c r="G11" s="42">
        <f t="shared" si="0"/>
        <v>13.899999999999999</v>
      </c>
      <c r="H11" s="41">
        <f t="shared" si="0"/>
        <v>14.100000000000001</v>
      </c>
      <c r="I11" s="43">
        <f t="shared" si="0"/>
        <v>64</v>
      </c>
    </row>
    <row r="12" spans="3:9">
      <c r="C12" s="36"/>
      <c r="D12" s="1"/>
      <c r="E12" s="1"/>
      <c r="F12" s="1"/>
      <c r="G12" s="1"/>
      <c r="H12" s="1"/>
      <c r="I12" s="11"/>
    </row>
    <row r="13" spans="3:9">
      <c r="C13" s="44" t="s">
        <v>15</v>
      </c>
      <c r="D13" s="2"/>
      <c r="E13" s="2"/>
      <c r="F13" s="2"/>
      <c r="G13" s="2"/>
      <c r="H13" s="2"/>
      <c r="I1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LG&amp;E Electric</vt:lpstr>
      <vt:lpstr>Exh. PWT-2 Summary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Dawn</cp:lastModifiedBy>
  <cp:lastPrinted>2017-02-26T19:25:43Z</cp:lastPrinted>
  <dcterms:created xsi:type="dcterms:W3CDTF">2017-02-26T19:09:24Z</dcterms:created>
  <dcterms:modified xsi:type="dcterms:W3CDTF">2017-03-21T21:54:34Z</dcterms:modified>
</cp:coreProperties>
</file>