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0490" windowHeight="7155"/>
  </bookViews>
  <sheets>
    <sheet name="KU Electric" sheetId="1" r:id="rId1"/>
    <sheet name="LGE Electric" sheetId="3" r:id="rId2"/>
    <sheet name="LGE Gas" sheetId="2" r:id="rId3"/>
  </sheets>
  <externalReferences>
    <externalReference r:id="rId4"/>
    <externalReference r:id="rId5"/>
  </externalReferences>
  <definedNames>
    <definedName name="\\" localSheetId="0" hidden="1">#REF!</definedName>
    <definedName name="\\" localSheetId="1" hidden="1">#REF!</definedName>
    <definedName name="\\" localSheetId="2" hidden="1">#REF!</definedName>
    <definedName name="\\" hidden="1">#REF!</definedName>
    <definedName name="\\\" localSheetId="0" hidden="1">#REF!</definedName>
    <definedName name="\\\" localSheetId="1" hidden="1">#REF!</definedName>
    <definedName name="\\\" localSheetId="2" hidden="1">#REF!</definedName>
    <definedName name="\\\" hidden="1">#REF!</definedName>
    <definedName name="\\\\" localSheetId="0" hidden="1">#REF!</definedName>
    <definedName name="\\\\" localSheetId="1" hidden="1">#REF!</definedName>
    <definedName name="\\\\" localSheetId="2" hidden="1">#REF!</definedName>
    <definedName name="\\\\" hidden="1">#REF!</definedName>
    <definedName name="__123Graph_A" localSheetId="0" hidden="1">#REF!</definedName>
    <definedName name="__123Graph_A" localSheetId="1" hidden="1">#REF!</definedName>
    <definedName name="__123Graph_A" localSheetId="2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localSheetId="2" hidden="1">#REF!</definedName>
    <definedName name="__123Graph_B" hidden="1">#REF!</definedName>
    <definedName name="__123Graph_C" localSheetId="0" hidden="1">#REF!</definedName>
    <definedName name="__123Graph_C" localSheetId="1" hidden="1">#REF!</definedName>
    <definedName name="__123Graph_C" localSheetId="2" hidden="1">#REF!</definedName>
    <definedName name="__123Graph_C" hidden="1">#REF!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2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2" hidden="1">#REF!</definedName>
    <definedName name="__123Graph_F" hidden="1">#REF!</definedName>
    <definedName name="__123Graph_X" localSheetId="0" hidden="1">#REF!</definedName>
    <definedName name="__123Graph_X" localSheetId="1" hidden="1">#REF!</definedName>
    <definedName name="__123Graph_X" localSheetId="2" hidden="1">#REF!</definedName>
    <definedName name="__123Graph_X" hidden="1">#REF!</definedName>
    <definedName name="_xlnm._FilterDatabase" localSheetId="0" hidden="1">'KU Electric'!$A$4:$AO$353</definedName>
    <definedName name="_xlnm._FilterDatabase" localSheetId="1" hidden="1">'LGE Electric'!$A$4:$AO$296</definedName>
    <definedName name="_xlnm._FilterDatabase" localSheetId="2" hidden="1">'LGE Gas'!$A$4:$AM$79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Deprate" localSheetId="0">#REF!</definedName>
    <definedName name="Deprate" localSheetId="1">#REF!</definedName>
    <definedName name="Deprate" localSheetId="2">#REF!</definedName>
    <definedName name="Deprate">#REF!</definedName>
    <definedName name="DeprateMeters" localSheetId="0">#REF!</definedName>
    <definedName name="DeprateMeters" localSheetId="1">#REF!</definedName>
    <definedName name="DeprateMeters" localSheetId="2">#REF!</definedName>
    <definedName name="DeprateMeters">#REF!</definedName>
    <definedName name="ExistingEstimates">'[1]2006Study'!$A$1:$W$375</definedName>
    <definedName name="GroupNumber" localSheetId="0">#REF!</definedName>
    <definedName name="GroupNumber" localSheetId="1">#REF!</definedName>
    <definedName name="GroupNumber" localSheetId="2">#REF!</definedName>
    <definedName name="GroupNumber">#REF!</definedName>
    <definedName name="GroupNumbers">[2]GroupLookups!$A$2:$B$100</definedName>
    <definedName name="_xlnm.Print_Area" localSheetId="0">'KU Electric'!$A$1:$K$355</definedName>
    <definedName name="_xlnm.Print_Area" localSheetId="1">'LGE Electric'!$A$1:$K$298</definedName>
    <definedName name="_xlnm.Print_Area" localSheetId="2">'LGE Gas'!$A$1:$J$79</definedName>
    <definedName name="_xlnm.Print_Titles" localSheetId="0">'KU Electric'!$1:$4</definedName>
    <definedName name="_xlnm.Print_Titles" localSheetId="1">'LGE Electric'!$1:$4</definedName>
    <definedName name="_xlnm.Print_Titles" localSheetId="2">'LGE Gas'!$A:$C,'LGE Gas'!$1:$4</definedName>
    <definedName name="recap" localSheetId="1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ap" localSheetId="2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tiredUnitReserve">'[1]Reserve by Acct'!$L$4:$N$8</definedName>
    <definedName name="wrn.Cashflow." localSheetId="1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localSheetId="2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localSheetId="1" hidden="1">{#N/A,#N/A,TRUE,"Operating Graphs";#N/A,#N/A,TRUE,"Stats"}</definedName>
    <definedName name="wrn.Operating_Graphs_Stats." localSheetId="2" hidden="1">{#N/A,#N/A,TRUE,"Operating Graphs";#N/A,#N/A,TRUE,"Stats"}</definedName>
    <definedName name="wrn.Operating_Graphs_Stats." hidden="1">{#N/A,#N/A,TRUE,"Operating Graphs";#N/A,#N/A,TRUE,"Stats"}</definedName>
    <definedName name="wrn.Print._.All." localSheetId="1" hidden="1">{#N/A,#N/A,FALSE,"Summary";#N/A,#N/A,FALSE,"City Gate";#N/A,#N/A,FALSE,"Ind Trans";#N/A,#N/A,FALSE,"Electric Gen"}</definedName>
    <definedName name="wrn.Print._.All." localSheetId="2" hidden="1">{#N/A,#N/A,FALSE,"Summary";#N/A,#N/A,FALSE,"City Gate";#N/A,#N/A,FALSE,"Ind Trans";#N/A,#N/A,FALSE,"Electric Gen"}</definedName>
    <definedName name="wrn.Print._.All." hidden="1">{#N/A,#N/A,FALSE,"Summary";#N/A,#N/A,FALSE,"City Gate";#N/A,#N/A,FALSE,"Ind Trans";#N/A,#N/A,FALSE,"Electric Gen"}</definedName>
    <definedName name="wrn.printb1." localSheetId="1" hidden="1">{#N/A,#N/A,FALSE,"B-1";#N/A,#N/A,FALSE,"B-1(P2)";#N/A,#N/A,FALSE,"B-1(P3)";#N/A,#N/A,FALSE,"B-1(P4)"}</definedName>
    <definedName name="wrn.printb1." localSheetId="2" hidden="1">{#N/A,#N/A,FALSE,"B-1";#N/A,#N/A,FALSE,"B-1(P2)";#N/A,#N/A,FALSE,"B-1(P3)";#N/A,#N/A,FALSE,"B-1(P4)"}</definedName>
    <definedName name="wrn.printb1." hidden="1">{#N/A,#N/A,FALSE,"B-1";#N/A,#N/A,FALSE,"B-1(P2)";#N/A,#N/A,FALSE,"B-1(P3)";#N/A,#N/A,FALSE,"B-1(P4)"}</definedName>
    <definedName name="wrn.printb1.4." localSheetId="1" hidden="1">{"page1",#N/A,FALSE,"B-1_4";"page2",#N/A,FALSE,"B-1_4";"page3",#N/A,FALSE,"B-1_4";"page4",#N/A,FALSE,"B-1_4";"page5",#N/A,FALSE,"B-1_4";"page6",#N/A,FALSE,"B-1_4";"page7",#N/A,FALSE,"B-1_4";"page8",#N/A,FALSE,"B-1_4"}</definedName>
    <definedName name="wrn.printb1.4." localSheetId="2" hidden="1">{"page1",#N/A,FALSE,"B-1_4";"page2",#N/A,FALSE,"B-1_4";"page3",#N/A,FALSE,"B-1_4";"page4",#N/A,FALSE,"B-1_4";"page5",#N/A,FALSE,"B-1_4";"page6",#N/A,FALSE,"B-1_4";"page7",#N/A,FALSE,"B-1_4";"page8",#N/A,FALSE,"B-1_4"}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" localSheetId="1" hidden="1">{#N/A,#N/A,FALSE,"Summary";#N/A,#N/A,FALSE,"City Gate";#N/A,#N/A,FALSE,"Ind Trans";#N/A,#N/A,FALSE,"Electric Gen"}</definedName>
    <definedName name="yikes" localSheetId="2" hidden="1">{#N/A,#N/A,FALSE,"Summary";#N/A,#N/A,FALSE,"City Gate";#N/A,#N/A,FALSE,"Ind Trans";#N/A,#N/A,FALSE,"Electric Gen"}</definedName>
    <definedName name="yikes" hidden="1">{#N/A,#N/A,FALSE,"Summary";#N/A,#N/A,FALSE,"City Gate";#N/A,#N/A,FALSE,"Ind Trans";#N/A,#N/A,FALSE,"Electric Gen"}</definedName>
    <definedName name="yikes1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5" i="3" l="1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G352" i="1" l="1"/>
  <c r="G351" i="1"/>
  <c r="K351" i="1" s="1"/>
  <c r="G350" i="1"/>
  <c r="G349" i="1"/>
  <c r="G348" i="1"/>
  <c r="G347" i="1"/>
  <c r="K347" i="1" s="1"/>
  <c r="G346" i="1"/>
  <c r="G345" i="1"/>
  <c r="K345" i="1" s="1"/>
  <c r="G344" i="1"/>
  <c r="G343" i="1"/>
  <c r="K343" i="1" s="1"/>
  <c r="G342" i="1"/>
  <c r="K342" i="1" s="1"/>
  <c r="G341" i="1"/>
  <c r="K341" i="1" s="1"/>
  <c r="G340" i="1"/>
  <c r="G339" i="1"/>
  <c r="K339" i="1" s="1"/>
  <c r="G338" i="1"/>
  <c r="G337" i="1"/>
  <c r="K337" i="1" s="1"/>
  <c r="G336" i="1"/>
  <c r="G335" i="1"/>
  <c r="K335" i="1" s="1"/>
  <c r="G334" i="1"/>
  <c r="G333" i="1"/>
  <c r="K333" i="1" s="1"/>
  <c r="G332" i="1"/>
  <c r="G331" i="1"/>
  <c r="G330" i="1"/>
  <c r="G329" i="1"/>
  <c r="K329" i="1" s="1"/>
  <c r="G328" i="1"/>
  <c r="G327" i="1"/>
  <c r="K327" i="1" s="1"/>
  <c r="G326" i="1"/>
  <c r="K326" i="1" s="1"/>
  <c r="G325" i="1"/>
  <c r="K325" i="1" s="1"/>
  <c r="G324" i="1"/>
  <c r="G323" i="1"/>
  <c r="K323" i="1" s="1"/>
  <c r="G322" i="1"/>
  <c r="K322" i="1" s="1"/>
  <c r="G321" i="1"/>
  <c r="K321" i="1" s="1"/>
  <c r="G320" i="1"/>
  <c r="G319" i="1"/>
  <c r="K319" i="1" s="1"/>
  <c r="G318" i="1"/>
  <c r="G317" i="1"/>
  <c r="K317" i="1" s="1"/>
  <c r="G316" i="1"/>
  <c r="G315" i="1"/>
  <c r="K315" i="1" s="1"/>
  <c r="G314" i="1"/>
  <c r="G313" i="1"/>
  <c r="K313" i="1" s="1"/>
  <c r="G312" i="1"/>
  <c r="G311" i="1"/>
  <c r="K311" i="1" s="1"/>
  <c r="G310" i="1"/>
  <c r="K310" i="1" s="1"/>
  <c r="G309" i="1"/>
  <c r="K309" i="1" s="1"/>
  <c r="G308" i="1"/>
  <c r="G307" i="1"/>
  <c r="K307" i="1" s="1"/>
  <c r="G306" i="1"/>
  <c r="G305" i="1"/>
  <c r="K305" i="1" s="1"/>
  <c r="G304" i="1"/>
  <c r="G303" i="1"/>
  <c r="K303" i="1" s="1"/>
  <c r="G302" i="1"/>
  <c r="G301" i="1"/>
  <c r="K301" i="1" s="1"/>
  <c r="G300" i="1"/>
  <c r="G299" i="1"/>
  <c r="G298" i="1"/>
  <c r="G297" i="1"/>
  <c r="K297" i="1" s="1"/>
  <c r="G296" i="1"/>
  <c r="G295" i="1"/>
  <c r="K295" i="1" s="1"/>
  <c r="G294" i="1"/>
  <c r="K294" i="1" s="1"/>
  <c r="G293" i="1"/>
  <c r="G292" i="1"/>
  <c r="G291" i="1"/>
  <c r="K291" i="1" s="1"/>
  <c r="G290" i="1"/>
  <c r="G289" i="1"/>
  <c r="K289" i="1" s="1"/>
  <c r="G288" i="1"/>
  <c r="G287" i="1"/>
  <c r="K287" i="1" s="1"/>
  <c r="G286" i="1"/>
  <c r="G285" i="1"/>
  <c r="K285" i="1" s="1"/>
  <c r="G284" i="1"/>
  <c r="G283" i="1"/>
  <c r="K283" i="1" s="1"/>
  <c r="G282" i="1"/>
  <c r="G281" i="1"/>
  <c r="G280" i="1"/>
  <c r="G279" i="1"/>
  <c r="G278" i="1"/>
  <c r="K278" i="1" s="1"/>
  <c r="G277" i="1"/>
  <c r="K277" i="1" s="1"/>
  <c r="G276" i="1"/>
  <c r="G275" i="1"/>
  <c r="K275" i="1" s="1"/>
  <c r="G274" i="1"/>
  <c r="K274" i="1" s="1"/>
  <c r="G273" i="1"/>
  <c r="K273" i="1" s="1"/>
  <c r="G272" i="1"/>
  <c r="G271" i="1"/>
  <c r="G270" i="1"/>
  <c r="G269" i="1"/>
  <c r="K269" i="1" s="1"/>
  <c r="G268" i="1"/>
  <c r="G267" i="1"/>
  <c r="K267" i="1" s="1"/>
  <c r="G266" i="1"/>
  <c r="G265" i="1"/>
  <c r="K265" i="1" s="1"/>
  <c r="G264" i="1"/>
  <c r="G263" i="1"/>
  <c r="K263" i="1" s="1"/>
  <c r="G262" i="1"/>
  <c r="K262" i="1" s="1"/>
  <c r="G261" i="1"/>
  <c r="K261" i="1" s="1"/>
  <c r="G260" i="1"/>
  <c r="G259" i="1"/>
  <c r="G258" i="1"/>
  <c r="K258" i="1" s="1"/>
  <c r="G257" i="1"/>
  <c r="K257" i="1" s="1"/>
  <c r="G256" i="1"/>
  <c r="G255" i="1"/>
  <c r="K255" i="1" s="1"/>
  <c r="G254" i="1"/>
  <c r="G253" i="1"/>
  <c r="K253" i="1" s="1"/>
  <c r="G252" i="1"/>
  <c r="G251" i="1"/>
  <c r="K251" i="1" s="1"/>
  <c r="G250" i="1"/>
  <c r="G249" i="1"/>
  <c r="K249" i="1" s="1"/>
  <c r="G248" i="1"/>
  <c r="G247" i="1"/>
  <c r="G246" i="1"/>
  <c r="K246" i="1" s="1"/>
  <c r="G245" i="1"/>
  <c r="K245" i="1" s="1"/>
  <c r="G244" i="1"/>
  <c r="G243" i="1"/>
  <c r="K243" i="1" s="1"/>
  <c r="G242" i="1"/>
  <c r="K242" i="1" s="1"/>
  <c r="G241" i="1"/>
  <c r="K241" i="1" s="1"/>
  <c r="G240" i="1"/>
  <c r="G239" i="1"/>
  <c r="G238" i="1"/>
  <c r="G237" i="1"/>
  <c r="K237" i="1" s="1"/>
  <c r="G236" i="1"/>
  <c r="G235" i="1"/>
  <c r="K235" i="1" s="1"/>
  <c r="G234" i="1"/>
  <c r="G233" i="1"/>
  <c r="K233" i="1" s="1"/>
  <c r="G232" i="1"/>
  <c r="G231" i="1"/>
  <c r="K231" i="1" s="1"/>
  <c r="G230" i="1"/>
  <c r="K230" i="1" s="1"/>
  <c r="G229" i="1"/>
  <c r="K229" i="1" s="1"/>
  <c r="G228" i="1"/>
  <c r="G227" i="1"/>
  <c r="G226" i="1"/>
  <c r="K226" i="1" s="1"/>
  <c r="G225" i="1"/>
  <c r="K225" i="1" s="1"/>
  <c r="G224" i="1"/>
  <c r="G223" i="1"/>
  <c r="K223" i="1" s="1"/>
  <c r="G222" i="1"/>
  <c r="G221" i="1"/>
  <c r="K221" i="1" s="1"/>
  <c r="G220" i="1"/>
  <c r="G219" i="1"/>
  <c r="K219" i="1" s="1"/>
  <c r="G218" i="1"/>
  <c r="G217" i="1"/>
  <c r="K217" i="1" s="1"/>
  <c r="G216" i="1"/>
  <c r="G215" i="1"/>
  <c r="G214" i="1"/>
  <c r="K214" i="1" s="1"/>
  <c r="G213" i="1"/>
  <c r="K213" i="1" s="1"/>
  <c r="G212" i="1"/>
  <c r="G211" i="1"/>
  <c r="K211" i="1" s="1"/>
  <c r="G210" i="1"/>
  <c r="K210" i="1" s="1"/>
  <c r="G209" i="1"/>
  <c r="K209" i="1" s="1"/>
  <c r="G208" i="1"/>
  <c r="G207" i="1"/>
  <c r="G206" i="1"/>
  <c r="G205" i="1"/>
  <c r="K205" i="1" s="1"/>
  <c r="G204" i="1"/>
  <c r="G203" i="1"/>
  <c r="K203" i="1" s="1"/>
  <c r="G202" i="1"/>
  <c r="G201" i="1"/>
  <c r="K201" i="1" s="1"/>
  <c r="G200" i="1"/>
  <c r="G199" i="1"/>
  <c r="K199" i="1" s="1"/>
  <c r="G198" i="1"/>
  <c r="K198" i="1" s="1"/>
  <c r="G197" i="1"/>
  <c r="K197" i="1" s="1"/>
  <c r="G196" i="1"/>
  <c r="G195" i="1"/>
  <c r="G194" i="1"/>
  <c r="K194" i="1" s="1"/>
  <c r="G193" i="1"/>
  <c r="K193" i="1" s="1"/>
  <c r="G192" i="1"/>
  <c r="G191" i="1"/>
  <c r="K191" i="1" s="1"/>
  <c r="G190" i="1"/>
  <c r="K190" i="1" s="1"/>
  <c r="G189" i="1"/>
  <c r="K189" i="1" s="1"/>
  <c r="G188" i="1"/>
  <c r="G187" i="1"/>
  <c r="G186" i="1"/>
  <c r="K186" i="1" s="1"/>
  <c r="G185" i="1"/>
  <c r="K185" i="1" s="1"/>
  <c r="G184" i="1"/>
  <c r="G183" i="1"/>
  <c r="K183" i="1" s="1"/>
  <c r="G182" i="1"/>
  <c r="K182" i="1" s="1"/>
  <c r="G181" i="1"/>
  <c r="K181" i="1" s="1"/>
  <c r="G180" i="1"/>
  <c r="G179" i="1"/>
  <c r="G178" i="1"/>
  <c r="K178" i="1" s="1"/>
  <c r="G177" i="1"/>
  <c r="K177" i="1" s="1"/>
  <c r="G176" i="1"/>
  <c r="G175" i="1"/>
  <c r="K175" i="1" s="1"/>
  <c r="G174" i="1"/>
  <c r="K174" i="1" s="1"/>
  <c r="G173" i="1"/>
  <c r="K173" i="1" s="1"/>
  <c r="G172" i="1"/>
  <c r="G171" i="1"/>
  <c r="G170" i="1"/>
  <c r="K170" i="1" s="1"/>
  <c r="G169" i="1"/>
  <c r="K169" i="1" s="1"/>
  <c r="G168" i="1"/>
  <c r="G167" i="1"/>
  <c r="K167" i="1" s="1"/>
  <c r="G166" i="1"/>
  <c r="K166" i="1" s="1"/>
  <c r="G165" i="1"/>
  <c r="K165" i="1" s="1"/>
  <c r="G164" i="1"/>
  <c r="G163" i="1"/>
  <c r="G162" i="1"/>
  <c r="K162" i="1" s="1"/>
  <c r="G161" i="1"/>
  <c r="K161" i="1" s="1"/>
  <c r="G160" i="1"/>
  <c r="G159" i="1"/>
  <c r="K159" i="1" s="1"/>
  <c r="G158" i="1"/>
  <c r="K158" i="1" s="1"/>
  <c r="G157" i="1"/>
  <c r="K157" i="1" s="1"/>
  <c r="G156" i="1"/>
  <c r="G155" i="1"/>
  <c r="G154" i="1"/>
  <c r="K154" i="1" s="1"/>
  <c r="G153" i="1"/>
  <c r="K153" i="1" s="1"/>
  <c r="G152" i="1"/>
  <c r="G151" i="1"/>
  <c r="K151" i="1" s="1"/>
  <c r="G150" i="1"/>
  <c r="K150" i="1" s="1"/>
  <c r="G149" i="1"/>
  <c r="K149" i="1" s="1"/>
  <c r="G148" i="1"/>
  <c r="G147" i="1"/>
  <c r="G146" i="1"/>
  <c r="K146" i="1" s="1"/>
  <c r="G145" i="1"/>
  <c r="K145" i="1" s="1"/>
  <c r="G144" i="1"/>
  <c r="G143" i="1"/>
  <c r="K143" i="1" s="1"/>
  <c r="G142" i="1"/>
  <c r="K142" i="1" s="1"/>
  <c r="G141" i="1"/>
  <c r="K141" i="1" s="1"/>
  <c r="G140" i="1"/>
  <c r="G139" i="1"/>
  <c r="G138" i="1"/>
  <c r="K138" i="1" s="1"/>
  <c r="G137" i="1"/>
  <c r="K137" i="1" s="1"/>
  <c r="G136" i="1"/>
  <c r="G135" i="1"/>
  <c r="K135" i="1" s="1"/>
  <c r="G134" i="1"/>
  <c r="K134" i="1" s="1"/>
  <c r="G133" i="1"/>
  <c r="K133" i="1" s="1"/>
  <c r="G132" i="1"/>
  <c r="G131" i="1"/>
  <c r="G130" i="1"/>
  <c r="G129" i="1"/>
  <c r="K129" i="1" s="1"/>
  <c r="G128" i="1"/>
  <c r="G127" i="1"/>
  <c r="K127" i="1" s="1"/>
  <c r="G126" i="1"/>
  <c r="K126" i="1" s="1"/>
  <c r="G125" i="1"/>
  <c r="K125" i="1" s="1"/>
  <c r="G124" i="1"/>
  <c r="G123" i="1"/>
  <c r="G122" i="1"/>
  <c r="K122" i="1" s="1"/>
  <c r="G121" i="1"/>
  <c r="K121" i="1" s="1"/>
  <c r="G120" i="1"/>
  <c r="G119" i="1"/>
  <c r="K119" i="1" s="1"/>
  <c r="G118" i="1"/>
  <c r="K118" i="1" s="1"/>
  <c r="G117" i="1"/>
  <c r="K117" i="1" s="1"/>
  <c r="G116" i="1"/>
  <c r="G115" i="1"/>
  <c r="K115" i="1" s="1"/>
  <c r="G114" i="1"/>
  <c r="K114" i="1" s="1"/>
  <c r="G113" i="1"/>
  <c r="G112" i="1"/>
  <c r="G111" i="1"/>
  <c r="G110" i="1"/>
  <c r="G109" i="1"/>
  <c r="K109" i="1" s="1"/>
  <c r="G108" i="1"/>
  <c r="G107" i="1"/>
  <c r="G106" i="1"/>
  <c r="K106" i="1" s="1"/>
  <c r="G105" i="1"/>
  <c r="K105" i="1" s="1"/>
  <c r="G104" i="1"/>
  <c r="G103" i="1"/>
  <c r="K103" i="1" s="1"/>
  <c r="G102" i="1"/>
  <c r="K102" i="1" s="1"/>
  <c r="G101" i="1"/>
  <c r="K101" i="1" s="1"/>
  <c r="G100" i="1"/>
  <c r="G99" i="1"/>
  <c r="G98" i="1"/>
  <c r="K98" i="1" s="1"/>
  <c r="G97" i="1"/>
  <c r="K97" i="1" s="1"/>
  <c r="G96" i="1"/>
  <c r="G95" i="1"/>
  <c r="K95" i="1" s="1"/>
  <c r="G94" i="1"/>
  <c r="K94" i="1" s="1"/>
  <c r="G93" i="1"/>
  <c r="K93" i="1" s="1"/>
  <c r="G92" i="1"/>
  <c r="G91" i="1"/>
  <c r="G90" i="1"/>
  <c r="K90" i="1" s="1"/>
  <c r="G89" i="1"/>
  <c r="K89" i="1" s="1"/>
  <c r="G88" i="1"/>
  <c r="G87" i="1"/>
  <c r="G86" i="1"/>
  <c r="G85" i="1"/>
  <c r="K85" i="1" s="1"/>
  <c r="G84" i="1"/>
  <c r="G83" i="1"/>
  <c r="K83" i="1" s="1"/>
  <c r="G82" i="1"/>
  <c r="K82" i="1" s="1"/>
  <c r="G81" i="1"/>
  <c r="K81" i="1" s="1"/>
  <c r="G80" i="1"/>
  <c r="G79" i="1"/>
  <c r="K79" i="1" s="1"/>
  <c r="G78" i="1"/>
  <c r="K78" i="1" s="1"/>
  <c r="G77" i="1"/>
  <c r="G76" i="1"/>
  <c r="G75" i="1"/>
  <c r="G74" i="1"/>
  <c r="K74" i="1" s="1"/>
  <c r="G73" i="1"/>
  <c r="G72" i="1"/>
  <c r="G71" i="1"/>
  <c r="G70" i="1"/>
  <c r="K70" i="1" s="1"/>
  <c r="G69" i="1"/>
  <c r="K69" i="1" s="1"/>
  <c r="G68" i="1"/>
  <c r="G67" i="1"/>
  <c r="K67" i="1" s="1"/>
  <c r="G66" i="1"/>
  <c r="G65" i="1"/>
  <c r="K65" i="1" s="1"/>
  <c r="G64" i="1"/>
  <c r="G63" i="1"/>
  <c r="G62" i="1"/>
  <c r="K62" i="1" s="1"/>
  <c r="G61" i="1"/>
  <c r="G60" i="1"/>
  <c r="G59" i="1"/>
  <c r="G58" i="1"/>
  <c r="K58" i="1" s="1"/>
  <c r="G57" i="1"/>
  <c r="K57" i="1" s="1"/>
  <c r="G56" i="1"/>
  <c r="G55" i="1"/>
  <c r="G54" i="1"/>
  <c r="G53" i="1"/>
  <c r="G52" i="1"/>
  <c r="G51" i="1"/>
  <c r="G50" i="1"/>
  <c r="K50" i="1" s="1"/>
  <c r="G49" i="1"/>
  <c r="K49" i="1" s="1"/>
  <c r="G48" i="1"/>
  <c r="G47" i="1"/>
  <c r="K47" i="1" s="1"/>
  <c r="G46" i="1"/>
  <c r="K46" i="1" s="1"/>
  <c r="G45" i="1"/>
  <c r="K45" i="1" s="1"/>
  <c r="G44" i="1"/>
  <c r="G43" i="1"/>
  <c r="G42" i="1"/>
  <c r="K42" i="1" s="1"/>
  <c r="G41" i="1"/>
  <c r="K41" i="1" s="1"/>
  <c r="G40" i="1"/>
  <c r="G39" i="1"/>
  <c r="K39" i="1" s="1"/>
  <c r="G38" i="1"/>
  <c r="K38" i="1" s="1"/>
  <c r="G37" i="1"/>
  <c r="K37" i="1" s="1"/>
  <c r="G36" i="1"/>
  <c r="G35" i="1"/>
  <c r="K35" i="1" s="1"/>
  <c r="G34" i="1"/>
  <c r="G33" i="1"/>
  <c r="K33" i="1" s="1"/>
  <c r="G32" i="1"/>
  <c r="G31" i="1"/>
  <c r="G30" i="1"/>
  <c r="K30" i="1" s="1"/>
  <c r="G29" i="1"/>
  <c r="K29" i="1" s="1"/>
  <c r="G28" i="1"/>
  <c r="G27" i="1"/>
  <c r="K27" i="1" s="1"/>
  <c r="G26" i="1"/>
  <c r="K26" i="1" s="1"/>
  <c r="G25" i="1"/>
  <c r="K25" i="1" s="1"/>
  <c r="G24" i="1"/>
  <c r="G23" i="1"/>
  <c r="K23" i="1" s="1"/>
  <c r="G22" i="1"/>
  <c r="K22" i="1" s="1"/>
  <c r="G21" i="1"/>
  <c r="K21" i="1" s="1"/>
  <c r="G20" i="1"/>
  <c r="G19" i="1"/>
  <c r="G18" i="1"/>
  <c r="K18" i="1" s="1"/>
  <c r="G17" i="1"/>
  <c r="K17" i="1" s="1"/>
  <c r="G16" i="1"/>
  <c r="G15" i="1"/>
  <c r="K15" i="1" s="1"/>
  <c r="G14" i="1"/>
  <c r="G13" i="1"/>
  <c r="K13" i="1" s="1"/>
  <c r="G12" i="1"/>
  <c r="G11" i="1"/>
  <c r="K11" i="1" s="1"/>
  <c r="G10" i="1"/>
  <c r="K10" i="1" s="1"/>
  <c r="G9" i="1"/>
  <c r="K9" i="1" s="1"/>
  <c r="G8" i="1"/>
  <c r="G7" i="1"/>
  <c r="K7" i="1" s="1"/>
  <c r="G6" i="1"/>
  <c r="K6" i="1" s="1"/>
  <c r="G5" i="1"/>
  <c r="G78" i="2"/>
  <c r="G77" i="2"/>
  <c r="G76" i="2"/>
  <c r="J76" i="2" s="1"/>
  <c r="G75" i="2"/>
  <c r="J75" i="2" s="1"/>
  <c r="G74" i="2"/>
  <c r="G73" i="2"/>
  <c r="G72" i="2"/>
  <c r="J72" i="2" s="1"/>
  <c r="G71" i="2"/>
  <c r="J71" i="2" s="1"/>
  <c r="G70" i="2"/>
  <c r="G69" i="2"/>
  <c r="G68" i="2"/>
  <c r="J68" i="2" s="1"/>
  <c r="G67" i="2"/>
  <c r="J67" i="2" s="1"/>
  <c r="G66" i="2"/>
  <c r="G65" i="2"/>
  <c r="G64" i="2"/>
  <c r="J64" i="2" s="1"/>
  <c r="G63" i="2"/>
  <c r="J63" i="2" s="1"/>
  <c r="G62" i="2"/>
  <c r="G61" i="2"/>
  <c r="G60" i="2"/>
  <c r="J60" i="2" s="1"/>
  <c r="G59" i="2"/>
  <c r="J59" i="2" s="1"/>
  <c r="G58" i="2"/>
  <c r="G57" i="2"/>
  <c r="G56" i="2"/>
  <c r="J56" i="2" s="1"/>
  <c r="G55" i="2"/>
  <c r="J55" i="2" s="1"/>
  <c r="G54" i="2"/>
  <c r="G53" i="2"/>
  <c r="G52" i="2"/>
  <c r="J52" i="2" s="1"/>
  <c r="G51" i="2"/>
  <c r="J51" i="2" s="1"/>
  <c r="G50" i="2"/>
  <c r="G49" i="2"/>
  <c r="G48" i="2"/>
  <c r="J48" i="2" s="1"/>
  <c r="G47" i="2"/>
  <c r="J47" i="2" s="1"/>
  <c r="G46" i="2"/>
  <c r="G45" i="2"/>
  <c r="G44" i="2"/>
  <c r="J44" i="2" s="1"/>
  <c r="G43" i="2"/>
  <c r="J43" i="2" s="1"/>
  <c r="G42" i="2"/>
  <c r="G41" i="2"/>
  <c r="G40" i="2"/>
  <c r="J40" i="2" s="1"/>
  <c r="G39" i="2"/>
  <c r="G38" i="2"/>
  <c r="G37" i="2"/>
  <c r="G36" i="2"/>
  <c r="G35" i="2"/>
  <c r="G34" i="2"/>
  <c r="G33" i="2"/>
  <c r="G32" i="2"/>
  <c r="J32" i="2" s="1"/>
  <c r="G31" i="2"/>
  <c r="J31" i="2" s="1"/>
  <c r="G30" i="2"/>
  <c r="G29" i="2"/>
  <c r="G28" i="2"/>
  <c r="J28" i="2" s="1"/>
  <c r="G27" i="2"/>
  <c r="J27" i="2" s="1"/>
  <c r="G26" i="2"/>
  <c r="G25" i="2"/>
  <c r="G24" i="2"/>
  <c r="J24" i="2" s="1"/>
  <c r="G23" i="2"/>
  <c r="J23" i="2" s="1"/>
  <c r="G22" i="2"/>
  <c r="G21" i="2"/>
  <c r="G20" i="2"/>
  <c r="J20" i="2" s="1"/>
  <c r="G19" i="2"/>
  <c r="J19" i="2" s="1"/>
  <c r="G18" i="2"/>
  <c r="G17" i="2"/>
  <c r="G16" i="2"/>
  <c r="J16" i="2" s="1"/>
  <c r="G15" i="2"/>
  <c r="J15" i="2" s="1"/>
  <c r="G14" i="2"/>
  <c r="G13" i="2"/>
  <c r="G12" i="2"/>
  <c r="J12" i="2" s="1"/>
  <c r="G11" i="2"/>
  <c r="J11" i="2" s="1"/>
  <c r="G10" i="2"/>
  <c r="G9" i="2"/>
  <c r="G8" i="2"/>
  <c r="J8" i="2" s="1"/>
  <c r="G7" i="2"/>
  <c r="J7" i="2" s="1"/>
  <c r="G6" i="2"/>
  <c r="G5" i="2"/>
  <c r="J5" i="2" s="1"/>
  <c r="K294" i="3"/>
  <c r="K292" i="3"/>
  <c r="K290" i="3"/>
  <c r="K288" i="3"/>
  <c r="K286" i="3"/>
  <c r="K284" i="3"/>
  <c r="K282" i="3"/>
  <c r="K280" i="3"/>
  <c r="K278" i="3"/>
  <c r="K276" i="3"/>
  <c r="K274" i="3"/>
  <c r="K272" i="3"/>
  <c r="K270" i="3"/>
  <c r="K268" i="3"/>
  <c r="K266" i="3"/>
  <c r="K256" i="3"/>
  <c r="K254" i="3"/>
  <c r="K252" i="3"/>
  <c r="K250" i="3"/>
  <c r="K248" i="3"/>
  <c r="K246" i="3"/>
  <c r="K244" i="3"/>
  <c r="K242" i="3"/>
  <c r="K240" i="3"/>
  <c r="K238" i="3"/>
  <c r="K236" i="3"/>
  <c r="K234" i="3"/>
  <c r="K232" i="3"/>
  <c r="K230" i="3"/>
  <c r="K228" i="3"/>
  <c r="K226" i="3"/>
  <c r="K224" i="3"/>
  <c r="K222" i="3"/>
  <c r="K220" i="3"/>
  <c r="K218" i="3"/>
  <c r="K216" i="3"/>
  <c r="K214" i="3"/>
  <c r="K212" i="3"/>
  <c r="K210" i="3"/>
  <c r="K208" i="3"/>
  <c r="K206" i="3"/>
  <c r="K204" i="3"/>
  <c r="K202" i="3"/>
  <c r="K200" i="3"/>
  <c r="K198" i="3"/>
  <c r="K196" i="3"/>
  <c r="K194" i="3"/>
  <c r="K192" i="3"/>
  <c r="K190" i="3"/>
  <c r="K188" i="3"/>
  <c r="K186" i="3"/>
  <c r="K184" i="3"/>
  <c r="K182" i="3"/>
  <c r="K180" i="3"/>
  <c r="K178" i="3"/>
  <c r="K176" i="3"/>
  <c r="K174" i="3"/>
  <c r="K172" i="3"/>
  <c r="K170" i="3"/>
  <c r="K168" i="3"/>
  <c r="K166" i="3"/>
  <c r="K164" i="3"/>
  <c r="K162" i="3"/>
  <c r="K160" i="3"/>
  <c r="K158" i="3"/>
  <c r="K156" i="3"/>
  <c r="K154" i="3"/>
  <c r="K152" i="3"/>
  <c r="K150" i="3"/>
  <c r="K148" i="3"/>
  <c r="K146" i="3"/>
  <c r="K144" i="3"/>
  <c r="K142" i="3"/>
  <c r="K140" i="3"/>
  <c r="K138" i="3"/>
  <c r="K136" i="3"/>
  <c r="K134" i="3"/>
  <c r="K132" i="3"/>
  <c r="K130" i="3"/>
  <c r="K128" i="3"/>
  <c r="K126" i="3"/>
  <c r="K124" i="3"/>
  <c r="K122" i="3"/>
  <c r="K120" i="3"/>
  <c r="K118" i="3"/>
  <c r="K116" i="3"/>
  <c r="K114" i="3"/>
  <c r="K106" i="3"/>
  <c r="K104" i="3"/>
  <c r="K102" i="3"/>
  <c r="K94" i="3"/>
  <c r="K92" i="3"/>
  <c r="K90" i="3"/>
  <c r="K82" i="3"/>
  <c r="K80" i="3"/>
  <c r="K78" i="3"/>
  <c r="K76" i="3"/>
  <c r="K70" i="3"/>
  <c r="K66" i="3"/>
  <c r="K64" i="3"/>
  <c r="K60" i="3"/>
  <c r="K46" i="3"/>
  <c r="K44" i="3"/>
  <c r="G5" i="3"/>
  <c r="K5" i="3" s="1"/>
  <c r="K8" i="1"/>
  <c r="K16" i="1"/>
  <c r="K20" i="1"/>
  <c r="K28" i="1"/>
  <c r="K31" i="1"/>
  <c r="K36" i="1"/>
  <c r="K40" i="1"/>
  <c r="K44" i="1"/>
  <c r="K48" i="1"/>
  <c r="K51" i="1"/>
  <c r="K52" i="1"/>
  <c r="K56" i="1"/>
  <c r="K60" i="1"/>
  <c r="K64" i="1"/>
  <c r="K76" i="1"/>
  <c r="K80" i="1"/>
  <c r="K84" i="1"/>
  <c r="K88" i="1"/>
  <c r="K91" i="1"/>
  <c r="K92" i="1"/>
  <c r="K96" i="1"/>
  <c r="K99" i="1"/>
  <c r="K100" i="1"/>
  <c r="K108" i="1"/>
  <c r="K111" i="1"/>
  <c r="K116" i="1"/>
  <c r="K123" i="1"/>
  <c r="K124" i="1"/>
  <c r="K128" i="1"/>
  <c r="K131" i="1"/>
  <c r="K132" i="1"/>
  <c r="K136" i="1"/>
  <c r="K139" i="1"/>
  <c r="K140" i="1"/>
  <c r="K144" i="1"/>
  <c r="K147" i="1"/>
  <c r="K148" i="1"/>
  <c r="K152" i="1"/>
  <c r="K155" i="1"/>
  <c r="K156" i="1"/>
  <c r="K160" i="1"/>
  <c r="K163" i="1"/>
  <c r="K164" i="1"/>
  <c r="K168" i="1"/>
  <c r="K171" i="1"/>
  <c r="K172" i="1"/>
  <c r="K176" i="1"/>
  <c r="K179" i="1"/>
  <c r="K180" i="1"/>
  <c r="K184" i="1"/>
  <c r="K187" i="1"/>
  <c r="K188" i="1"/>
  <c r="K192" i="1"/>
  <c r="K195" i="1"/>
  <c r="K196" i="1"/>
  <c r="K200" i="1"/>
  <c r="K202" i="1"/>
  <c r="K204" i="1"/>
  <c r="K206" i="1"/>
  <c r="K207" i="1"/>
  <c r="K208" i="1"/>
  <c r="K212" i="1"/>
  <c r="K215" i="1"/>
  <c r="K216" i="1"/>
  <c r="K218" i="1"/>
  <c r="K220" i="1"/>
  <c r="K222" i="1"/>
  <c r="K224" i="1"/>
  <c r="K227" i="1"/>
  <c r="K228" i="1"/>
  <c r="K232" i="1"/>
  <c r="K234" i="1"/>
  <c r="K236" i="1"/>
  <c r="K238" i="1"/>
  <c r="K239" i="1"/>
  <c r="K240" i="1"/>
  <c r="K244" i="1"/>
  <c r="K247" i="1"/>
  <c r="K248" i="1"/>
  <c r="K250" i="1"/>
  <c r="K252" i="1"/>
  <c r="K254" i="1"/>
  <c r="K256" i="1"/>
  <c r="K259" i="1"/>
  <c r="K260" i="1"/>
  <c r="K264" i="1"/>
  <c r="K266" i="1"/>
  <c r="K268" i="1"/>
  <c r="K270" i="1"/>
  <c r="K271" i="1"/>
  <c r="K272" i="1"/>
  <c r="K276" i="1"/>
  <c r="K279" i="1"/>
  <c r="K280" i="1"/>
  <c r="K282" i="1"/>
  <c r="K284" i="1"/>
  <c r="K286" i="1"/>
  <c r="K292" i="1"/>
  <c r="K296" i="1"/>
  <c r="K298" i="1"/>
  <c r="K299" i="1"/>
  <c r="K300" i="1"/>
  <c r="K302" i="1"/>
  <c r="K304" i="1"/>
  <c r="K308" i="1"/>
  <c r="K312" i="1"/>
  <c r="K314" i="1"/>
  <c r="K316" i="1"/>
  <c r="K318" i="1"/>
  <c r="K320" i="1"/>
  <c r="K324" i="1"/>
  <c r="K328" i="1"/>
  <c r="K330" i="1"/>
  <c r="K331" i="1"/>
  <c r="K332" i="1"/>
  <c r="K334" i="1"/>
  <c r="K336" i="1"/>
  <c r="K340" i="1"/>
  <c r="K344" i="1"/>
  <c r="K346" i="1"/>
  <c r="K348" i="1"/>
  <c r="K350" i="1"/>
  <c r="K352" i="1"/>
  <c r="K5" i="1"/>
  <c r="K6" i="3"/>
  <c r="K9" i="3"/>
  <c r="K10" i="3"/>
  <c r="K11" i="3"/>
  <c r="K12" i="3"/>
  <c r="K13" i="3"/>
  <c r="K14" i="3"/>
  <c r="K15" i="3"/>
  <c r="K16" i="3"/>
  <c r="K18" i="3"/>
  <c r="K19" i="3"/>
  <c r="K23" i="3"/>
  <c r="K24" i="3"/>
  <c r="K27" i="3"/>
  <c r="K28" i="3"/>
  <c r="K29" i="3"/>
  <c r="K30" i="3"/>
  <c r="K31" i="3"/>
  <c r="K32" i="3"/>
  <c r="K35" i="3"/>
  <c r="K36" i="3"/>
  <c r="K37" i="3"/>
  <c r="K39" i="3"/>
  <c r="K40" i="3"/>
  <c r="K41" i="3"/>
  <c r="K42" i="3"/>
  <c r="K43" i="3"/>
  <c r="K45" i="3"/>
  <c r="K47" i="3"/>
  <c r="K49" i="3"/>
  <c r="K53" i="3"/>
  <c r="K57" i="3"/>
  <c r="K63" i="3"/>
  <c r="K65" i="3"/>
  <c r="K67" i="3"/>
  <c r="K69" i="3"/>
  <c r="K73" i="3"/>
  <c r="K75" i="3"/>
  <c r="K77" i="3"/>
  <c r="K79" i="3"/>
  <c r="K81" i="3"/>
  <c r="K88" i="3"/>
  <c r="K89" i="3"/>
  <c r="K91" i="3"/>
  <c r="K93" i="3"/>
  <c r="K95" i="3"/>
  <c r="K98" i="3"/>
  <c r="K101" i="3"/>
  <c r="K103" i="3"/>
  <c r="K105" i="3"/>
  <c r="K107" i="3"/>
  <c r="K108" i="3"/>
  <c r="K115" i="3"/>
  <c r="K117" i="3"/>
  <c r="K119" i="3"/>
  <c r="K121" i="3"/>
  <c r="K123" i="3"/>
  <c r="K125" i="3"/>
  <c r="K127" i="3"/>
  <c r="K129" i="3"/>
  <c r="K131" i="3"/>
  <c r="K133" i="3"/>
  <c r="K135" i="3"/>
  <c r="K137" i="3"/>
  <c r="K139" i="3"/>
  <c r="K141" i="3"/>
  <c r="K143" i="3"/>
  <c r="K145" i="3"/>
  <c r="K147" i="3"/>
  <c r="K149" i="3"/>
  <c r="K151" i="3"/>
  <c r="K153" i="3"/>
  <c r="K155" i="3"/>
  <c r="K157" i="3"/>
  <c r="K159" i="3"/>
  <c r="K161" i="3"/>
  <c r="K163" i="3"/>
  <c r="K165" i="3"/>
  <c r="K167" i="3"/>
  <c r="K169" i="3"/>
  <c r="K171" i="3"/>
  <c r="K173" i="3"/>
  <c r="K175" i="3"/>
  <c r="K177" i="3"/>
  <c r="K179" i="3"/>
  <c r="K181" i="3"/>
  <c r="K183" i="3"/>
  <c r="K185" i="3"/>
  <c r="K187" i="3"/>
  <c r="K189" i="3"/>
  <c r="K191" i="3"/>
  <c r="K193" i="3"/>
  <c r="K195" i="3"/>
  <c r="K197" i="3"/>
  <c r="K199" i="3"/>
  <c r="K201" i="3"/>
  <c r="K203" i="3"/>
  <c r="K205" i="3"/>
  <c r="K207" i="3"/>
  <c r="K209" i="3"/>
  <c r="K211" i="3"/>
  <c r="K213" i="3"/>
  <c r="K215" i="3"/>
  <c r="K217" i="3"/>
  <c r="K219" i="3"/>
  <c r="K221" i="3"/>
  <c r="K223" i="3"/>
  <c r="K225" i="3"/>
  <c r="K227" i="3"/>
  <c r="K229" i="3"/>
  <c r="K231" i="3"/>
  <c r="K233" i="3"/>
  <c r="K235" i="3"/>
  <c r="K237" i="3"/>
  <c r="K239" i="3"/>
  <c r="K241" i="3"/>
  <c r="K243" i="3"/>
  <c r="K245" i="3"/>
  <c r="K247" i="3"/>
  <c r="K249" i="3"/>
  <c r="K251" i="3"/>
  <c r="K253" i="3"/>
  <c r="K255" i="3"/>
  <c r="K258" i="3"/>
  <c r="K259" i="3"/>
  <c r="K260" i="3"/>
  <c r="K261" i="3"/>
  <c r="K262" i="3"/>
  <c r="K263" i="3"/>
  <c r="K265" i="3"/>
  <c r="K267" i="3"/>
  <c r="K269" i="3"/>
  <c r="K271" i="3"/>
  <c r="K273" i="3"/>
  <c r="K275" i="3"/>
  <c r="K277" i="3"/>
  <c r="K279" i="3"/>
  <c r="K281" i="3"/>
  <c r="K283" i="3"/>
  <c r="K285" i="3"/>
  <c r="K287" i="3"/>
  <c r="K289" i="3"/>
  <c r="K291" i="3"/>
  <c r="K293" i="3"/>
  <c r="K295" i="3"/>
  <c r="J78" i="2"/>
  <c r="J77" i="2"/>
  <c r="J74" i="2"/>
  <c r="J73" i="2"/>
  <c r="J70" i="2"/>
  <c r="J69" i="2"/>
  <c r="J66" i="2"/>
  <c r="J65" i="2"/>
  <c r="J62" i="2"/>
  <c r="J61" i="2"/>
  <c r="J58" i="2"/>
  <c r="J57" i="2"/>
  <c r="J54" i="2"/>
  <c r="J53" i="2"/>
  <c r="J50" i="2"/>
  <c r="J49" i="2"/>
  <c r="J46" i="2"/>
  <c r="J45" i="2"/>
  <c r="J42" i="2"/>
  <c r="J41" i="2"/>
  <c r="J38" i="2"/>
  <c r="J37" i="2"/>
  <c r="J36" i="2"/>
  <c r="J34" i="2"/>
  <c r="J33" i="2"/>
  <c r="J30" i="2"/>
  <c r="J29" i="2"/>
  <c r="J26" i="2"/>
  <c r="J25" i="2"/>
  <c r="J22" i="2"/>
  <c r="J21" i="2"/>
  <c r="J18" i="2"/>
  <c r="J17" i="2"/>
  <c r="J14" i="2"/>
  <c r="J13" i="2"/>
  <c r="J10" i="2"/>
  <c r="J9" i="2"/>
  <c r="J6" i="2"/>
  <c r="I293" i="1" l="1"/>
  <c r="K293" i="1" s="1"/>
  <c r="I290" i="1"/>
  <c r="K290" i="1" s="1"/>
  <c r="I288" i="1"/>
  <c r="K288" i="1" s="1"/>
  <c r="I281" i="1"/>
  <c r="K281" i="1" s="1"/>
  <c r="I338" i="1"/>
  <c r="K338" i="1" s="1"/>
  <c r="J306" i="1"/>
  <c r="K306" i="1" s="1"/>
  <c r="I120" i="1" l="1"/>
  <c r="K120" i="1" s="1"/>
  <c r="I112" i="1"/>
  <c r="K112" i="1" s="1"/>
  <c r="I104" i="1"/>
  <c r="K104" i="1" s="1"/>
  <c r="I72" i="1"/>
  <c r="K72" i="1" s="1"/>
  <c r="I68" i="1"/>
  <c r="K68" i="1" s="1"/>
  <c r="I32" i="1"/>
  <c r="K32" i="1" s="1"/>
  <c r="I24" i="1"/>
  <c r="K24" i="1" s="1"/>
  <c r="I12" i="1"/>
  <c r="K12" i="1" s="1"/>
  <c r="I14" i="1"/>
  <c r="K14" i="1" s="1"/>
  <c r="I19" i="1"/>
  <c r="K19" i="1" s="1"/>
  <c r="I34" i="1"/>
  <c r="K34" i="1" s="1"/>
  <c r="I43" i="1"/>
  <c r="K43" i="1" s="1"/>
  <c r="I53" i="1"/>
  <c r="K53" i="1" s="1"/>
  <c r="I54" i="1"/>
  <c r="K54" i="1" s="1"/>
  <c r="I55" i="1"/>
  <c r="K55" i="1" s="1"/>
  <c r="I59" i="1"/>
  <c r="K59" i="1" s="1"/>
  <c r="I61" i="1"/>
  <c r="K61" i="1" s="1"/>
  <c r="I63" i="1"/>
  <c r="K63" i="1" s="1"/>
  <c r="I66" i="1"/>
  <c r="K66" i="1" s="1"/>
  <c r="I71" i="1"/>
  <c r="K71" i="1" s="1"/>
  <c r="I73" i="1"/>
  <c r="K73" i="1" s="1"/>
  <c r="I75" i="1"/>
  <c r="K75" i="1" s="1"/>
  <c r="I77" i="1"/>
  <c r="K77" i="1" s="1"/>
  <c r="I86" i="1"/>
  <c r="K86" i="1" s="1"/>
  <c r="I87" i="1"/>
  <c r="K87" i="1" s="1"/>
  <c r="I107" i="1"/>
  <c r="K107" i="1" s="1"/>
  <c r="I110" i="1"/>
  <c r="K110" i="1" s="1"/>
  <c r="I113" i="1"/>
  <c r="K113" i="1" s="1"/>
  <c r="I130" i="1"/>
  <c r="K130" i="1" s="1"/>
  <c r="J349" i="1"/>
  <c r="K349" i="1" s="1"/>
  <c r="K353" i="1" l="1"/>
  <c r="K355" i="1" s="1"/>
  <c r="G353" i="1"/>
  <c r="F79" i="2" l="1"/>
  <c r="J257" i="3" l="1"/>
  <c r="K257" i="3" s="1"/>
  <c r="J264" i="3"/>
  <c r="K264" i="3" s="1"/>
  <c r="E296" i="3"/>
  <c r="E79" i="2"/>
  <c r="J353" i="1" l="1"/>
  <c r="I59" i="3"/>
  <c r="K59" i="3" s="1"/>
  <c r="I48" i="3"/>
  <c r="K48" i="3" s="1"/>
  <c r="I71" i="3"/>
  <c r="K71" i="3" s="1"/>
  <c r="I112" i="3"/>
  <c r="K112" i="3" s="1"/>
  <c r="I52" i="3"/>
  <c r="K52" i="3" s="1"/>
  <c r="I97" i="3"/>
  <c r="K97" i="3" s="1"/>
  <c r="I7" i="3"/>
  <c r="K7" i="3" s="1"/>
  <c r="I34" i="3"/>
  <c r="K34" i="3" s="1"/>
  <c r="I26" i="3"/>
  <c r="K26" i="3" s="1"/>
  <c r="I109" i="3"/>
  <c r="K109" i="3" s="1"/>
  <c r="I54" i="3"/>
  <c r="K54" i="3" s="1"/>
  <c r="I25" i="3"/>
  <c r="K25" i="3" s="1"/>
  <c r="I87" i="3"/>
  <c r="K87" i="3" s="1"/>
  <c r="J296" i="3"/>
  <c r="I55" i="3"/>
  <c r="K55" i="3" s="1"/>
  <c r="I113" i="3"/>
  <c r="K113" i="3" s="1"/>
  <c r="I50" i="3"/>
  <c r="K50" i="3" s="1"/>
  <c r="I99" i="3"/>
  <c r="K99" i="3" s="1"/>
  <c r="I84" i="3"/>
  <c r="K84" i="3" s="1"/>
  <c r="I110" i="3"/>
  <c r="K110" i="3" s="1"/>
  <c r="I38" i="3"/>
  <c r="K38" i="3" s="1"/>
  <c r="I17" i="3"/>
  <c r="K17" i="3" s="1"/>
  <c r="I83" i="3"/>
  <c r="K83" i="3" s="1"/>
  <c r="I61" i="3"/>
  <c r="K61" i="3" s="1"/>
  <c r="I20" i="3"/>
  <c r="K20" i="3" s="1"/>
  <c r="I39" i="2"/>
  <c r="J39" i="2" s="1"/>
  <c r="I35" i="2"/>
  <c r="J35" i="2" s="1"/>
  <c r="J79" i="2" s="1"/>
  <c r="I100" i="3"/>
  <c r="K100" i="3" s="1"/>
  <c r="I85" i="3"/>
  <c r="K85" i="3" s="1"/>
  <c r="I51" i="3"/>
  <c r="K51" i="3" s="1"/>
  <c r="I21" i="3"/>
  <c r="K21" i="3" s="1"/>
  <c r="I68" i="3"/>
  <c r="K68" i="3" s="1"/>
  <c r="I58" i="3"/>
  <c r="K58" i="3" s="1"/>
  <c r="I111" i="3"/>
  <c r="K111" i="3" s="1"/>
  <c r="I86" i="3"/>
  <c r="K86" i="3" s="1"/>
  <c r="I8" i="3"/>
  <c r="K8" i="3" s="1"/>
  <c r="I96" i="3"/>
  <c r="K96" i="3" s="1"/>
  <c r="I72" i="3"/>
  <c r="K72" i="3" s="1"/>
  <c r="I62" i="3"/>
  <c r="K62" i="3" s="1"/>
  <c r="I56" i="3"/>
  <c r="K56" i="3" s="1"/>
  <c r="I74" i="3"/>
  <c r="K74" i="3" s="1"/>
  <c r="I33" i="3"/>
  <c r="K33" i="3" s="1"/>
  <c r="I22" i="3"/>
  <c r="K22" i="3" s="1"/>
  <c r="K296" i="3" l="1"/>
  <c r="I296" i="3"/>
  <c r="I298" i="3" s="1"/>
  <c r="I79" i="2"/>
  <c r="G79" i="2"/>
  <c r="G296" i="3"/>
  <c r="I353" i="1"/>
  <c r="I355" i="1" s="1"/>
</calcChain>
</file>

<file path=xl/sharedStrings.xml><?xml version="1.0" encoding="utf-8"?>
<sst xmlns="http://schemas.openxmlformats.org/spreadsheetml/2006/main" count="768" uniqueCount="702">
  <si>
    <t>Kentucky Utilities Company</t>
  </si>
  <si>
    <t>Description</t>
  </si>
  <si>
    <t>KU-130100- KY Organization</t>
  </si>
  <si>
    <t>KU-130100- VA Organization</t>
  </si>
  <si>
    <t>KU-130200-Franchises and Consents</t>
  </si>
  <si>
    <t>KU-130300-Misc Intangible Plant</t>
  </si>
  <si>
    <t>KU-130310-CCS Software</t>
  </si>
  <si>
    <t>KU-131020-EWB 1 Land</t>
  </si>
  <si>
    <t>KU-131020-EWB 3 Land</t>
  </si>
  <si>
    <t>KU-131020-EWB 3 Land ECR 2011</t>
  </si>
  <si>
    <t>KU-131020-GH 1 Land</t>
  </si>
  <si>
    <t>KU-131020-GH 4 Land ECR 2009</t>
  </si>
  <si>
    <t>KU-131020-GR 1&amp;2 Land</t>
  </si>
  <si>
    <t>KU-131020-PI 1&amp;2 Land</t>
  </si>
  <si>
    <t>KU-131020-PI 3 Land</t>
  </si>
  <si>
    <t>KU-131020-TC 2 Land</t>
  </si>
  <si>
    <t>KU-131020-TC 2 Land ECR 2009</t>
  </si>
  <si>
    <t>KU-131020-TY 3 Land</t>
  </si>
  <si>
    <t>KU-131100-EWB 1 Structures and Imp</t>
  </si>
  <si>
    <t>KU-131100-EWB 2 Structures and Imp</t>
  </si>
  <si>
    <t>KU-131100-EWB 3 Struc</t>
  </si>
  <si>
    <t>KU-131100-EWB 3 Struc ECR 2009</t>
  </si>
  <si>
    <t>KU-131100-EWB3 FGD Struc</t>
  </si>
  <si>
    <t>KU-131100-GH 1 Struc</t>
  </si>
  <si>
    <t>KU-131100-GH 1 Structure-Ash Pond</t>
  </si>
  <si>
    <t>KU-131100-GH 1SC Structures and Im</t>
  </si>
  <si>
    <t>KU-131100-GH 1SC-Ash Pond</t>
  </si>
  <si>
    <t>KU-131100-GH 2 Structures and Impr</t>
  </si>
  <si>
    <t>KU-131100-GH 3 Struc</t>
  </si>
  <si>
    <t>KU-131100-GH 3 Struc ECR 2011</t>
  </si>
  <si>
    <t>KU-131100-GH 4 Struc</t>
  </si>
  <si>
    <t>KU-131100-GH 4 Struc ECR 2009</t>
  </si>
  <si>
    <t>KU-131100-GH2 FGD Structures and I</t>
  </si>
  <si>
    <t>KU-131100-GR 1-2 Structures and Im</t>
  </si>
  <si>
    <t>KU-131100-GR 3 Structures and Impr</t>
  </si>
  <si>
    <t>KU-131100-GR 4 Structures and Impr</t>
  </si>
  <si>
    <t>KU-131100-PI 3 Structures and Impr</t>
  </si>
  <si>
    <t>KU-131100-SL Structures and Improv</t>
  </si>
  <si>
    <t>KU-131100-TC 2 FGD Struc &amp; Improv</t>
  </si>
  <si>
    <t>KU-131100-TC2 Struct</t>
  </si>
  <si>
    <t>KU-131100-TC2 Struct ECR 2009</t>
  </si>
  <si>
    <t>KU-131100-TC2 Structure-Ash Pond</t>
  </si>
  <si>
    <t>KU-131100-TY 1&amp;2 Structures and Im</t>
  </si>
  <si>
    <t>KU-131100-TY 3 Structures and Impr</t>
  </si>
  <si>
    <t>KU-131200-EWB 1 Ash Pond</t>
  </si>
  <si>
    <t>KU-131200-EWB 1 Boil</t>
  </si>
  <si>
    <t>KU-131200-EWB 2 Ash Pond</t>
  </si>
  <si>
    <t>KU-131200-EWB 2 Boil</t>
  </si>
  <si>
    <t>KU-131200-EWB 3 Ash Pond</t>
  </si>
  <si>
    <t>KU-131200-EWB 3 Boil</t>
  </si>
  <si>
    <t>KU-131200-EWB 3 Boil ECR 2009</t>
  </si>
  <si>
    <t>KU-131200-EWB 3 Boil ECR 2011</t>
  </si>
  <si>
    <t>KU-131200-EWB 3 ECR 2016 Plan</t>
  </si>
  <si>
    <t>KU-131200-EWB3 FGD Boil</t>
  </si>
  <si>
    <t>KU-131200-GH 1 Ash Pond</t>
  </si>
  <si>
    <t>KU-131200-GH 1 Boil</t>
  </si>
  <si>
    <t>KU-131200-GH 1 Boil ECR 2011</t>
  </si>
  <si>
    <t>KU-131200-GH 1SC Boil</t>
  </si>
  <si>
    <t>KU-131200-GH 1SC Boil ECR 2016</t>
  </si>
  <si>
    <t>KU-131200-GH 2 Boil</t>
  </si>
  <si>
    <t>KU-131200-GH 2 Boil ECR 2011</t>
  </si>
  <si>
    <t>KU-131200-GH 2SC Ash Pond</t>
  </si>
  <si>
    <t>KU-131200-GH 2SC Boil</t>
  </si>
  <si>
    <t>KU-131200-GH 2SC Boil ECR 2016</t>
  </si>
  <si>
    <t>KU-131200-GH 3 Boil</t>
  </si>
  <si>
    <t>KU-131200-GH 3 Boil ECR 2011</t>
  </si>
  <si>
    <t>KU-131200-GH 4 Ash Pond</t>
  </si>
  <si>
    <t>KU-131200-GH 4 Boil</t>
  </si>
  <si>
    <t>KU-131200-GH 4 Boil ECR 2009</t>
  </si>
  <si>
    <t>KU-131200-GH 4 Boil ECR 2011</t>
  </si>
  <si>
    <t>KU-131200-GH 4 Boil ECR 2016</t>
  </si>
  <si>
    <t>KU-131200-GH3 FGD Boil</t>
  </si>
  <si>
    <t>KU-131200-GH3 FGD Boil ECR 2016</t>
  </si>
  <si>
    <t>KU-131200-GH4 FGD Boil</t>
  </si>
  <si>
    <t>KU-131200-GH4 FGD Boil ECR 2016</t>
  </si>
  <si>
    <t>KU-131200-GR 1-2 Boiler Plant Equi</t>
  </si>
  <si>
    <t>KU-131200-GR 3 Ash Pond</t>
  </si>
  <si>
    <t>KU-131200-GR 3 Boil</t>
  </si>
  <si>
    <t>KU-131200-GR 4 Boil</t>
  </si>
  <si>
    <t>KU-131200-PI 3 Ash Pond</t>
  </si>
  <si>
    <t>KU-131200-PI 3 Boiler Plant Equipm</t>
  </si>
  <si>
    <t>KU-131200-TC 2 Ash Pond</t>
  </si>
  <si>
    <t>KU-131200-TC 2 Boil</t>
  </si>
  <si>
    <t>KU-131200-TC 2 Boil ECR 2009</t>
  </si>
  <si>
    <t>KU-131200-TC 2 Boil ECR 2016</t>
  </si>
  <si>
    <t>KU-131200-TC2 FGD Boil</t>
  </si>
  <si>
    <t>KU-131200-TY 1&amp;2 Boiler Plant Equi</t>
  </si>
  <si>
    <t>KU-131200-TY 3 Ash Pond</t>
  </si>
  <si>
    <t>KU-131200-TY 3 Boil</t>
  </si>
  <si>
    <t>KU-131400-EWB 1 Turbogenerator Uni</t>
  </si>
  <si>
    <t>KU-131400-EWB 2 Turbogenerator Uni</t>
  </si>
  <si>
    <t>KU-131400-EWB 3 Turbogenerator Uni</t>
  </si>
  <si>
    <t>KU-131400-GH 1 Turbogenerator Unit</t>
  </si>
  <si>
    <t>KU-131400-GH 2 Turbogenerator Unit</t>
  </si>
  <si>
    <t>KU-131400-GH 3 Turbogenerator Unit</t>
  </si>
  <si>
    <t>KU-131400-GH 4 Turbogenerator Unit</t>
  </si>
  <si>
    <t>KU-131400-TC 2 Turbogenerator Unit</t>
  </si>
  <si>
    <t>KU-131500-EWB 1 Accessory Electric</t>
  </si>
  <si>
    <t>KU-131500-EWB 2 Acc</t>
  </si>
  <si>
    <t>KU-131500-EWB 3 Acc</t>
  </si>
  <si>
    <t>KU-131500-EWB 3 FGD Acc</t>
  </si>
  <si>
    <t>KU-131500-GH 1 Access ECR 2011</t>
  </si>
  <si>
    <t>KU-131500-GH 1 Accessory Electric</t>
  </si>
  <si>
    <t>KU-131500-GH 1SC Acc</t>
  </si>
  <si>
    <t>KU-131500-GH 2 Acc ECR 2011</t>
  </si>
  <si>
    <t>KU-131500-GH 2 Accessory Electric</t>
  </si>
  <si>
    <t>KU-131500-GH 2SC Acc</t>
  </si>
  <si>
    <t>KU-131500-GH 3 Acc ECR 2011</t>
  </si>
  <si>
    <t>KU-131500-GH 3 Accessory Electric</t>
  </si>
  <si>
    <t>KU-131500-GH 4 Acc ECR 2009</t>
  </si>
  <si>
    <t>KU-131500-GH 4 Acc ECR 2011</t>
  </si>
  <si>
    <t>KU-131500-GH 4 Accessory Electric</t>
  </si>
  <si>
    <t>KU-131500-GH3 FGD Acc</t>
  </si>
  <si>
    <t>KU-131500-GH4 FGD Acc</t>
  </si>
  <si>
    <t>KU-131500-GR 3 Accessory Electric</t>
  </si>
  <si>
    <t>KU-131500-GR 4 Accessory Electric</t>
  </si>
  <si>
    <t>KU-131500-TC 2 Acc</t>
  </si>
  <si>
    <t>KU-131500-TC 2 Acc ECR 2009</t>
  </si>
  <si>
    <t>KU-131500-TC 2 FGD Accessory Equip</t>
  </si>
  <si>
    <t>KU-131500-TY 3 Accessory Electric</t>
  </si>
  <si>
    <t>KU-131600-EWB 1 Misc Power Plant E</t>
  </si>
  <si>
    <t>KU-131600-EWB 2 Misc Power Plant E</t>
  </si>
  <si>
    <t>KU-131600-EWB 3 Misc Power Plant E</t>
  </si>
  <si>
    <t>KU-131600-GH 1 Misc Power Plant Eq</t>
  </si>
  <si>
    <t>KU-131600-GH 1SC Misc Power Plant</t>
  </si>
  <si>
    <t>KU-131600-GH 2 Misc Power Plant Eq</t>
  </si>
  <si>
    <t>KU-131600-GH 3 Misc Power Plant Eq</t>
  </si>
  <si>
    <t>KU-131600-GH 3 Misc PwrPlt ECR 2011</t>
  </si>
  <si>
    <t>KU-131600-GH 4 Misc Power Plant Eq</t>
  </si>
  <si>
    <t>KU-131600-GR 1&amp;2 Misc Power Plant</t>
  </si>
  <si>
    <t>KU-131600-GR 4 Misc Power Plant Eq</t>
  </si>
  <si>
    <t>KU-131600-SL Misc Power Plant Equi</t>
  </si>
  <si>
    <t>KU-131600-TC 2 Misc Power Plant Equ</t>
  </si>
  <si>
    <t>KU-131600-TY 1&amp;2 Misc Power Plant</t>
  </si>
  <si>
    <t>KU-131600-TY 3 Misc Power Plant Eq</t>
  </si>
  <si>
    <t>KU-133010-DD Land Rights</t>
  </si>
  <si>
    <t>KU-133100-DD Structures and Improv</t>
  </si>
  <si>
    <t>KU-133200-DD Reservoirs, Dams, and</t>
  </si>
  <si>
    <t>KU-133300-DD Water Wheels, Turbine</t>
  </si>
  <si>
    <t>KU-133400-DD Accessory Electric Eq</t>
  </si>
  <si>
    <t>KU-133500-DD Misc Power Plant Equi</t>
  </si>
  <si>
    <t>KU-133600-DD Roads, Railroads, and</t>
  </si>
  <si>
    <t>KU-134020-EWB 8 Land</t>
  </si>
  <si>
    <t>KU-134020-EWB Solar Facility Land</t>
  </si>
  <si>
    <t>KU-134020-Land</t>
  </si>
  <si>
    <t>KU-134100-CR 7 Structures and Impr</t>
  </si>
  <si>
    <t>KU-134100-EWB 10 Structures and Im</t>
  </si>
  <si>
    <t>KU-134100-EWB 11 Structures and Im</t>
  </si>
  <si>
    <t>KU-134100-EWB 5 Structures and Im</t>
  </si>
  <si>
    <t>KU-134100-EWB 6 Structures and Imp</t>
  </si>
  <si>
    <t>KU-134100-EWB 7 Structures and Imp</t>
  </si>
  <si>
    <t>KU-134100-EWB 8 Structures and Imp</t>
  </si>
  <si>
    <t>KU-134100-EWB 9 Structures and Imp</t>
  </si>
  <si>
    <t>KU-134100-EWB Solar Struc and Imp</t>
  </si>
  <si>
    <t>KU-134100-HA 1,2,&amp;3 Structures and</t>
  </si>
  <si>
    <t>KU-134100-PR 13 Structures and Imp</t>
  </si>
  <si>
    <t>KU-134100-TC 10 Structures and Imp</t>
  </si>
  <si>
    <t>KU-134100-TC 5 Structures and Impr</t>
  </si>
  <si>
    <t>KU-134100-TC 6 Structures and Impr</t>
  </si>
  <si>
    <t>KU-134100-TC 7 Structures and Impr</t>
  </si>
  <si>
    <t>KU-134100-TC 8 Structures and Impr</t>
  </si>
  <si>
    <t>KU-134100-TC 9 Structures and Impr</t>
  </si>
  <si>
    <t>KU-134200-CR 7 Fuel Holders, Produ</t>
  </si>
  <si>
    <t>KU-134200-EWB 10 Fuel Holders, Pro</t>
  </si>
  <si>
    <t>KU-134200-EWB 11 Fuel Holders, Pro</t>
  </si>
  <si>
    <t>KU-134200-EWB 5 Fuel Holders, Prod</t>
  </si>
  <si>
    <t>KU-134200-EWB 6 Fuel Holders, Prod</t>
  </si>
  <si>
    <t>KU-134200-EWB 7 Fuel Holders, Prod</t>
  </si>
  <si>
    <t>KU-134200-EWB 8 Fuel Holders, Prod</t>
  </si>
  <si>
    <t>KU-134200-EWB 9 Fuel Holders, Prod</t>
  </si>
  <si>
    <t>KU-134200-HA 1,2,&amp;3 Fuel Holders,</t>
  </si>
  <si>
    <t>KU-134200-PR 13 Fuel Holders, Prod</t>
  </si>
  <si>
    <t>KU-134200-TC 10 Fuel Holders, Prod</t>
  </si>
  <si>
    <t>KU-134200-TC 5 Fuel Holders, Produ</t>
  </si>
  <si>
    <t>KU-134200-TC 6 Fuel Holders, Produ</t>
  </si>
  <si>
    <t>KU-134200-TC 7 Fuel Holders, Produ</t>
  </si>
  <si>
    <t>KU-134200-TC 8 Fuel Holders, Produ</t>
  </si>
  <si>
    <t>KU-134200-TC 9 Fuel Holders, Produ</t>
  </si>
  <si>
    <t>KU-134300-Cane Run 7 Prime Movers</t>
  </si>
  <si>
    <t>KU-134300-EWB 10 Prime Movers</t>
  </si>
  <si>
    <t>KU-134300-EWB 11 Prime Movers</t>
  </si>
  <si>
    <t>KU-134300-EWB 5 Prime Movers</t>
  </si>
  <si>
    <t>KU-134300-EWB 6 Prime Movers</t>
  </si>
  <si>
    <t>KU-134300-EWB 7 Prime Movers</t>
  </si>
  <si>
    <t>KU-134300-EWB 8 Prime Movers</t>
  </si>
  <si>
    <t>KU-134300-EWB 9 Prime Movers</t>
  </si>
  <si>
    <t>KU-134300-PR 13 Prime Movers</t>
  </si>
  <si>
    <t>KU-134300-TC 10 Prime Movers</t>
  </si>
  <si>
    <t>KU-134300-TC 5 Prime Movers</t>
  </si>
  <si>
    <t>KU-134300-TC 6 Prime Movers</t>
  </si>
  <si>
    <t>KU-134300-TC 7 Prime Movers</t>
  </si>
  <si>
    <t>KU-134300-TC 8 Prime Movers</t>
  </si>
  <si>
    <t>KU-134300-TC 9 Prime Movers</t>
  </si>
  <si>
    <t>KU-134400-CR 7 Generators</t>
  </si>
  <si>
    <t>KU-134400-EWB 10 Generators</t>
  </si>
  <si>
    <t>KU-134400-EWB 11 Generators</t>
  </si>
  <si>
    <t>KU-134400-EWB 5 Generators</t>
  </si>
  <si>
    <t>KU-134400-EWB 6 Generators</t>
  </si>
  <si>
    <t>KU-134400-EWB 7 Generators</t>
  </si>
  <si>
    <t>KU-134400-EWB 8 Generators</t>
  </si>
  <si>
    <t>KU-134400-EWB 9 Generators</t>
  </si>
  <si>
    <t>KU-134400-EWB Solar Generators</t>
  </si>
  <si>
    <t>KU-134400-HA 1,2,&amp;3 Generators</t>
  </si>
  <si>
    <t>KU-134400-PR 13 Generators</t>
  </si>
  <si>
    <t>KU-134400-TC 10 Generators</t>
  </si>
  <si>
    <t>KU-134400-TC 5 Generators</t>
  </si>
  <si>
    <t>KU-134400-TC 6 Generators</t>
  </si>
  <si>
    <t>KU-134400-TC 7 Generators</t>
  </si>
  <si>
    <t>KU-134400-TC 8 Generators</t>
  </si>
  <si>
    <t>KU-134400-TC 9 Generators</t>
  </si>
  <si>
    <t>KU-134500-CR 7 Accessory Electric</t>
  </si>
  <si>
    <t>KU-134500-EWB 10 Accessory Electri</t>
  </si>
  <si>
    <t>KU-134500-EWB 11 Accessory Electri</t>
  </si>
  <si>
    <t>KU-134500-EWB 5 Accessory Electric</t>
  </si>
  <si>
    <t>KU-134500-EWB 6 Accessory Electric</t>
  </si>
  <si>
    <t>KU-134500-EWB 7 Accessory Electric</t>
  </si>
  <si>
    <t>KU-134500-EWB 8 Accessory Electric</t>
  </si>
  <si>
    <t>KU-134500-EWB 9 Accessory Electric</t>
  </si>
  <si>
    <t>KU-134500-EWB Solar Accessory Elec</t>
  </si>
  <si>
    <t>KU-134500-HA 1,2,&amp;3 Accessory Elec</t>
  </si>
  <si>
    <t>KU-134500-PR 13 Accessory Electric</t>
  </si>
  <si>
    <t>KU-134500-TC 10 Acessory Electric</t>
  </si>
  <si>
    <t>KU-134500-TC 5 Accessory Electric</t>
  </si>
  <si>
    <t>KU-134500-TC 6 Accessory Electric</t>
  </si>
  <si>
    <t>KU-134500-TC 7 Accessory Electric</t>
  </si>
  <si>
    <t>KU-134500-TC 8 Accessory Electric</t>
  </si>
  <si>
    <t>KU-134500-TC 9 Accessory Electric</t>
  </si>
  <si>
    <t>KU-134600-CR 7 Misc. Power Plant E</t>
  </si>
  <si>
    <t>KU-134600-EWB 10 Misc Power Plant</t>
  </si>
  <si>
    <t>KU-134600-EWB 11 Misc Power Plant</t>
  </si>
  <si>
    <t>KU-134600-EWB 5 Misc Power Plant E</t>
  </si>
  <si>
    <t>KU-134600-EWB 6 Misc Power Plant E</t>
  </si>
  <si>
    <t>KU-134600-EWB 7 Misc Power Plant E</t>
  </si>
  <si>
    <t>KU-134600-EWB 8 Misc Power Plant E</t>
  </si>
  <si>
    <t>KU-134600-EWB 9 Misc Power Plant E</t>
  </si>
  <si>
    <t>KU-134600-EWB Solar Misc Power Plt</t>
  </si>
  <si>
    <t>KU-134600-HA 1,2,&amp;3 Misc Power Pla</t>
  </si>
  <si>
    <t>KU-134600-PR 13 Misc Power Plant E</t>
  </si>
  <si>
    <t>KU-134600-TC 10 Misc Power Plant E</t>
  </si>
  <si>
    <t>KU-134600-TC 5 Misc. Power Plant E</t>
  </si>
  <si>
    <t>KU-134600-TC 7 Misc. Power Plant E</t>
  </si>
  <si>
    <t>KU-134600-TC 8 Misc. Power Plant E</t>
  </si>
  <si>
    <t>KU-134600-TC 9 Misc. Power Plant E</t>
  </si>
  <si>
    <t>KU-135010- KY Land Rights</t>
  </si>
  <si>
    <t>KU-135010- TN Land Rights</t>
  </si>
  <si>
    <t>KU-135010- VA Land Rights</t>
  </si>
  <si>
    <t>KU-135020- KY Land</t>
  </si>
  <si>
    <t>KU-135020- VA Land</t>
  </si>
  <si>
    <t>KU-135210- KY Struc &amp; Imprv-Non Sys</t>
  </si>
  <si>
    <t>KU-135210- KY Struc NonSys Dix Ctrl</t>
  </si>
  <si>
    <t>KU-135210- VA Struc &amp; Imprv-Non Sys</t>
  </si>
  <si>
    <t>KU-135220-Struct &amp; Improve-System</t>
  </si>
  <si>
    <t>KU-135310- KY Station Equip -Non Sy</t>
  </si>
  <si>
    <t>KU-135310- VA Station Equip -Non Sy</t>
  </si>
  <si>
    <t>KU-135320-Station Equipment-System</t>
  </si>
  <si>
    <t>KU-135400- KY Towers Fix</t>
  </si>
  <si>
    <t>KU-135400- VA Towers and Fixtures</t>
  </si>
  <si>
    <t>KU-135500- KY Poles</t>
  </si>
  <si>
    <t>KU-135500- TN Poles and Fixtures</t>
  </si>
  <si>
    <t>KU-135500- VA Poles and Fixtures</t>
  </si>
  <si>
    <t>KU-135600- TN Overhead Conductors</t>
  </si>
  <si>
    <t>KU-135600- VA Overhead Conductors</t>
  </si>
  <si>
    <t>KU-135600-KY OH Cond</t>
  </si>
  <si>
    <t>KU-135700- KY Underground Conduit</t>
  </si>
  <si>
    <t>KU-135800- KY Undergrd Conductors a</t>
  </si>
  <si>
    <t>KU-136010- KY Land Rights</t>
  </si>
  <si>
    <t>KU-136010- TN Land Rights</t>
  </si>
  <si>
    <t>KU-136010- VA Land Rights</t>
  </si>
  <si>
    <t>KU-136020-KY Land</t>
  </si>
  <si>
    <t>KU-136020-TN Land</t>
  </si>
  <si>
    <t>KU-136020-VA Land</t>
  </si>
  <si>
    <t>KU-136025-VA Land</t>
  </si>
  <si>
    <t>KU-136100- KY Struct and Improv</t>
  </si>
  <si>
    <t>KU-136100- TN Struct and Improv</t>
  </si>
  <si>
    <t>KU-136100- VA Struct and Improv</t>
  </si>
  <si>
    <t>KU-136200- KY Station Equipment</t>
  </si>
  <si>
    <t>KU-136200- TN Station Equipment</t>
  </si>
  <si>
    <t>KU-136200- VA Station Equipment</t>
  </si>
  <si>
    <t>KU-136400-KY Ghent Transpt ECR 2009</t>
  </si>
  <si>
    <t>KU-136400-KY Poles, Towers, and Fix</t>
  </si>
  <si>
    <t>KU-136400-TN Poles, Towers, and Fix</t>
  </si>
  <si>
    <t>KU-136400-VA Poles, Towers, and Fix</t>
  </si>
  <si>
    <t>KU-136500- KY Overhead Conductor</t>
  </si>
  <si>
    <t>KU-136500- TN Overhead Conductor</t>
  </si>
  <si>
    <t>KU-136500- VA Overhead Conductor</t>
  </si>
  <si>
    <t>KU-136500-KY Ghent Transpt ECR 2009</t>
  </si>
  <si>
    <t>KU-136600- KY Underground Conduit</t>
  </si>
  <si>
    <t>KU-136600-KY Ghent Transpt ECR 2009</t>
  </si>
  <si>
    <t>KU-136700- KY Undergrnd Conductors</t>
  </si>
  <si>
    <t>KU-136700- VA Undergrnd Conductors</t>
  </si>
  <si>
    <t>KU-136700-KY Ghent Transpt ECR 2009</t>
  </si>
  <si>
    <t>KU-136800- KY Line Transformers</t>
  </si>
  <si>
    <t>KU-136800- TN Line Transformers</t>
  </si>
  <si>
    <t>KU-136800- VA Line Transformers</t>
  </si>
  <si>
    <t>KU-136900- KY Services</t>
  </si>
  <si>
    <t>KU-136900- TN Services</t>
  </si>
  <si>
    <t>KU-136900- VA Services</t>
  </si>
  <si>
    <t>KU-137000- KY Meters</t>
  </si>
  <si>
    <t>KU-137000- KY Meters to Retire</t>
  </si>
  <si>
    <t>KU-137000- TN Meters</t>
  </si>
  <si>
    <t>KU-137000- TN Meters to Retire</t>
  </si>
  <si>
    <t>KU-137000- VA Meters</t>
  </si>
  <si>
    <t>KU-137000- VA Meters to Retire</t>
  </si>
  <si>
    <t>KU-137001- KY AMS Meters</t>
  </si>
  <si>
    <t>KU-137002- KY AMS Meters</t>
  </si>
  <si>
    <t>KU-137100- KY Install on Customers</t>
  </si>
  <si>
    <t>KU-137100- VA Install on Customers</t>
  </si>
  <si>
    <t>KU-137300- KY Str Lighting and Sign</t>
  </si>
  <si>
    <t>KU-137300- VA Str Lighting and Sign</t>
  </si>
  <si>
    <t>KU-138920- KY Land</t>
  </si>
  <si>
    <t>KU-138920- VA Land</t>
  </si>
  <si>
    <t>KU-139010- KY Structures &amp; Improv</t>
  </si>
  <si>
    <t>KU-139010- VA Structures &amp; Improv</t>
  </si>
  <si>
    <t>KU-139010-KY Stru Pinevll Joint Own</t>
  </si>
  <si>
    <t>KU-139010-KY Struc Morganfield Offi</t>
  </si>
  <si>
    <t>KU-139010-KY Struc One Quality Bldg</t>
  </si>
  <si>
    <t>KU-139010-Pinevlle Storerm Owned</t>
  </si>
  <si>
    <t>KU-139020- VA Pennington Gap Office</t>
  </si>
  <si>
    <t>KU-139020- VA Wise Office</t>
  </si>
  <si>
    <t>KU-139020-Carlisle Office</t>
  </si>
  <si>
    <t>KU-139020-Earlington Pole Yard</t>
  </si>
  <si>
    <t>KU-139020-Eddyville Office</t>
  </si>
  <si>
    <t>KU-139020-Flemingsburg Storeroom</t>
  </si>
  <si>
    <t>KU-139020-Lexington Northside Offic</t>
  </si>
  <si>
    <t>KU-139020-Livermore Storeroom</t>
  </si>
  <si>
    <t>KU-139020-London Office</t>
  </si>
  <si>
    <t>KU-139020-Morehead Storeroom</t>
  </si>
  <si>
    <t>KU-139020-Richmond Office</t>
  </si>
  <si>
    <t>KU-139020-Somerset Pole Yard</t>
  </si>
  <si>
    <t>KU-139020-Taylorsville Office</t>
  </si>
  <si>
    <t>KU-139020-Versailles Storeroom</t>
  </si>
  <si>
    <t>KU-139110- KY Office Equipment</t>
  </si>
  <si>
    <t>KU-139110- VA Office Equipment</t>
  </si>
  <si>
    <t>KU-139120-KY Non PC Computer Equip</t>
  </si>
  <si>
    <t>KU-139131-Personal Computers</t>
  </si>
  <si>
    <t>KU-139200- KY - Ghent 4 ECR 2009</t>
  </si>
  <si>
    <t>KU-139300- KY Stores Equipment</t>
  </si>
  <si>
    <t>KU-139300- VA Stores Equipment</t>
  </si>
  <si>
    <t>KU-139400- KY Tools, Shop, Garage</t>
  </si>
  <si>
    <t>KU-139400- VA Tools, Shop, Garage</t>
  </si>
  <si>
    <t>KU-139600-KY Power Op Equip Lg Mach</t>
  </si>
  <si>
    <t>KU-139600-VA Power Op Equip Lg Mach</t>
  </si>
  <si>
    <t>KU-139700-KY Microwave,Fiber,Other</t>
  </si>
  <si>
    <t>KU-139700-VA Microwave,Fiber,Other</t>
  </si>
  <si>
    <t>KU-139710- KY Radios and Telephone</t>
  </si>
  <si>
    <t>KU-139710- VA Radios and Telephone</t>
  </si>
  <si>
    <t>KU-139720- DSM Equipment</t>
  </si>
  <si>
    <t>KU-139800- KY Miscellaneous Equip</t>
  </si>
  <si>
    <t>KU-312104-Nonutility Prop - Misc L</t>
  </si>
  <si>
    <t>KU-312106-Nonutility-Misc Land Rig</t>
  </si>
  <si>
    <t>Louisville Gas &amp; Electric</t>
  </si>
  <si>
    <t>LGE-211700-Gas Stored UG Non-Curren</t>
  </si>
  <si>
    <t>LGE-230200-Franchises and Consents</t>
  </si>
  <si>
    <t>LGE-235010-IN Gas Storage Undergr</t>
  </si>
  <si>
    <t>LGE-235010-KY Gas Storage Undergr</t>
  </si>
  <si>
    <t>LGE-235020-Gas Storage Underground</t>
  </si>
  <si>
    <t>LGE-235120-Gas Storage Undg. - Comp</t>
  </si>
  <si>
    <t>LGE-235130-Gas Storage Undg. - Regu</t>
  </si>
  <si>
    <t>LGE-235140- IN Gas Storage Undergr</t>
  </si>
  <si>
    <t>LGE-235140- KY Gas Storage Undergr</t>
  </si>
  <si>
    <t>LGE-235210-Gas Storage Undg. - Leas</t>
  </si>
  <si>
    <t>LGE-235220-Gas Storage Underground</t>
  </si>
  <si>
    <t>LGE-235230-Gas Storage Undg. - Non</t>
  </si>
  <si>
    <t>LGE-235240- IN Gas Storage Undergrd</t>
  </si>
  <si>
    <t>LGE-235240- KY Gas Storage Undergrd</t>
  </si>
  <si>
    <t>LGE-235255- IN Gas Stor UG</t>
  </si>
  <si>
    <t>LGE-235255- KY Gas Stor UG</t>
  </si>
  <si>
    <t>LGE-235300- IN Gas Storage Undergrd</t>
  </si>
  <si>
    <t>LGE-235300- KY Gas Storage Undergrd</t>
  </si>
  <si>
    <t>LGE-235400-Gas Storage Undg. - Comp</t>
  </si>
  <si>
    <t>LGE-235500-Gas Storage Undg. - Meas</t>
  </si>
  <si>
    <t>LGE-235600-Gas Storage Undg. - Puri</t>
  </si>
  <si>
    <t>LGE-235700- IN Gas Storage Undergrd</t>
  </si>
  <si>
    <t>LGE-235700- KY Gas Storage Undergrd</t>
  </si>
  <si>
    <t>LGE-236520-Gas Transmission Rights</t>
  </si>
  <si>
    <t>LGE-236700-Gas Transmission - Mains</t>
  </si>
  <si>
    <t>LGE-237412-Gas Distribution Land</t>
  </si>
  <si>
    <t>LGE-237422-Gas Distribution Land Ri</t>
  </si>
  <si>
    <t>LGE-237510-Gas Distribution - City</t>
  </si>
  <si>
    <t>LGE-237520-Gas Distribution - Other</t>
  </si>
  <si>
    <t>LGE-237600-Gas Distribution - Mains</t>
  </si>
  <si>
    <t>LGE-237610-Gas Line Tracker - Mains</t>
  </si>
  <si>
    <t>LGE-237800-Gas Distribution - Measu</t>
  </si>
  <si>
    <t>LGE-237900-Gas Distribution - City</t>
  </si>
  <si>
    <t>LGE-238000-Gas Distribution - Gas S</t>
  </si>
  <si>
    <t>LGE-238010-Gas Line Tracker Service</t>
  </si>
  <si>
    <t>LGE-238100-Meters</t>
  </si>
  <si>
    <t>LGE-238101-AMS Meters</t>
  </si>
  <si>
    <t>LGE-238300-Regulators</t>
  </si>
  <si>
    <t>LGE-238500-Gas Distribution - Indus</t>
  </si>
  <si>
    <t>LGE-238700-Gas Distribution - Other</t>
  </si>
  <si>
    <t>LGE-239220-Transportation Equip-Tra</t>
  </si>
  <si>
    <t>LGE-239400-Tools, Shop, and Garage</t>
  </si>
  <si>
    <t>LGE-239620-Power Op Equip - Other</t>
  </si>
  <si>
    <t>LGE-312101-Nonutility Prop - Coal L</t>
  </si>
  <si>
    <t>LGE-312102-Nonutility-Coal Mineral</t>
  </si>
  <si>
    <t>LGE-312103-Nonutility-Coal Rts of W</t>
  </si>
  <si>
    <t>LGE-312104-Nonutility Prop - Misc L</t>
  </si>
  <si>
    <t>LGE-330100-Common Intangible Plant</t>
  </si>
  <si>
    <t>LGE-330300-Misc Intang Plant-Softwa</t>
  </si>
  <si>
    <t>LGE-330310-CCS Software</t>
  </si>
  <si>
    <t>LGE-338910-Common - Land</t>
  </si>
  <si>
    <t>LGE-338920-Common - Land Rights</t>
  </si>
  <si>
    <t>LGE-339010-Common Structures - Gene</t>
  </si>
  <si>
    <t>LGE-339010-Str LGE Bldg - Joint Own</t>
  </si>
  <si>
    <t>LGE-339010-Struct Broad.- Joint Own</t>
  </si>
  <si>
    <t>LGE-339010-Struct Broad.-LGE Owned</t>
  </si>
  <si>
    <t>LGE-339010-Struct-LGE Bldg Owned</t>
  </si>
  <si>
    <t>LGE-339020-Common Structures - Tran</t>
  </si>
  <si>
    <t>LGE-339030-Common Structures - Stor</t>
  </si>
  <si>
    <t>LGE-339040-Common Structures - Othe</t>
  </si>
  <si>
    <t>LGE-339060-Common Structures - Micr</t>
  </si>
  <si>
    <t>LGE-339110-Office Furniture</t>
  </si>
  <si>
    <t>LGE-339120-Office Equipment</t>
  </si>
  <si>
    <t>LGE-339130-Computer Eq</t>
  </si>
  <si>
    <t>LGE-339131-Personal Computers</t>
  </si>
  <si>
    <t>LGE-339140-Security Equipment</t>
  </si>
  <si>
    <t>LGE-339220-Trans Equip-Trailers</t>
  </si>
  <si>
    <t>LGE-339300-Stores Equipment</t>
  </si>
  <si>
    <t>LGE-339400-Tools, Shop, Garage Equi</t>
  </si>
  <si>
    <t>LGE-339620-Power Op Equip - Other</t>
  </si>
  <si>
    <t>LGE-339700-IN Microwave,Fiber,Other</t>
  </si>
  <si>
    <t>LGE-339700-KY Microwave,Fiber,Other</t>
  </si>
  <si>
    <t>LGE-339710- Radios and Telephone</t>
  </si>
  <si>
    <t>LGE-339800-Miscellaneous Equipment</t>
  </si>
  <si>
    <t>Louisville Gas &amp; Electric Company</t>
  </si>
  <si>
    <t>ECR</t>
  </si>
  <si>
    <t>DSM</t>
  </si>
  <si>
    <t>LGE-130100-Elect. Intagible Plant -</t>
  </si>
  <si>
    <t>LGE-131020-Steam-Land</t>
  </si>
  <si>
    <t>LGE-131020-TC 2 Land ECR 2009</t>
  </si>
  <si>
    <t>LGE-131026-Steam-Land ECR 2011</t>
  </si>
  <si>
    <t>LGE-131027-Steam-Land Future Use</t>
  </si>
  <si>
    <t>LGE-131100-Cane Run Unit 1 Structur</t>
  </si>
  <si>
    <t>LGE-131100-Cane Run Unit 2 Structur</t>
  </si>
  <si>
    <t>LGE-131100-Cane Run Unit 3 Structur</t>
  </si>
  <si>
    <t>LGE-131100-Cane Run Unit 4 SO2-Stru</t>
  </si>
  <si>
    <t>LGE-131100-Cane Run Unit 4 Structur</t>
  </si>
  <si>
    <t>LGE-131100-Cane Run Unit 5 Structur</t>
  </si>
  <si>
    <t>LGE-131100-CR Unit 6 Struc</t>
  </si>
  <si>
    <t>LGE-131100-Distribution Dr ECR 2011</t>
  </si>
  <si>
    <t>LGE-131100-Distribution Drive</t>
  </si>
  <si>
    <t>LGE-131100-MC Unit 1 Ash Pond</t>
  </si>
  <si>
    <t>LGE-131100-MC Unit 1 Struc ECR 2011</t>
  </si>
  <si>
    <t>LGE-131100-MC Unit 2 SO2 ECR 2011</t>
  </si>
  <si>
    <t>LGE-131100-MC Unit 2 Struc ECR 2011</t>
  </si>
  <si>
    <t>LGE-131100-MC Unit 3 Ash Pond</t>
  </si>
  <si>
    <t>LGE-131100-MC Unit 4 Struc</t>
  </si>
  <si>
    <t>LGE-131100-MC Unit 4 Struc ECR 2011</t>
  </si>
  <si>
    <t>LGE-131100-Mill Creek 3 ECR 2011</t>
  </si>
  <si>
    <t>LGE-131100-Mill Creek Unit 1 Struct</t>
  </si>
  <si>
    <t>LGE-131100-Mill Creek Unit 2 SO2-St</t>
  </si>
  <si>
    <t>LGE-131100-Mill Creek Unit 2 Struct</t>
  </si>
  <si>
    <t>LGE-131100-Mill Creek Unit 3 SO2-St</t>
  </si>
  <si>
    <t>LGE-131100-Mill Creek Unit 3 Struct</t>
  </si>
  <si>
    <t>LGE-131100-Mill Creek Unit 4 SO2-St</t>
  </si>
  <si>
    <t>LGE-131100-Mill Creek3 SO2 ECR 2011</t>
  </si>
  <si>
    <t>LGE-131100-Mill Creek4 SO2 ECR 2011</t>
  </si>
  <si>
    <t>LGE-131100-TC Unit 1 Ash Pond</t>
  </si>
  <si>
    <t>LGE-131100-TC Unit 1 Struc</t>
  </si>
  <si>
    <t>LGE-131100-TC Unit 2 Struc</t>
  </si>
  <si>
    <t>LGE-131100-TC Unit 2 Struc ECR 2009</t>
  </si>
  <si>
    <t>LGE-131100-Trimble Unit 1 SO2-Struc</t>
  </si>
  <si>
    <t>LGE-131100-Trimble Unit 2 FGD-Struc</t>
  </si>
  <si>
    <t>LGE-131200-Cane Run Rail Cars - Boi</t>
  </si>
  <si>
    <t>LGE-131200-Cane Run Unit 5 SO2 Boil</t>
  </si>
  <si>
    <t>LGE-131200-CR Unit 4 Boil</t>
  </si>
  <si>
    <t>LGE-131200-CR Unit 5 Boil</t>
  </si>
  <si>
    <t>LGE-131200-CR Unit 6 Boil</t>
  </si>
  <si>
    <t>LGE-131200-CR6 SO2 Boil</t>
  </si>
  <si>
    <t>LGE-131200-MC Unit 1 Boil</t>
  </si>
  <si>
    <t>LGE-131200-MC Unit 1 Boil ECR 2011</t>
  </si>
  <si>
    <t>LGE-131200-MC Unit 2 Boil</t>
  </si>
  <si>
    <t>LGE-131200-MC Unit 2 Boil ECR 2011</t>
  </si>
  <si>
    <t>LGE-131200-MC Unit 2 SO2 ECR 2011</t>
  </si>
  <si>
    <t>LGE-131200-MC Unit 2 SO2 ECR 2016</t>
  </si>
  <si>
    <t>LGE-131200-MC Unit 3 Boil</t>
  </si>
  <si>
    <t>LGE-131200-MC Unit 3 Boil ECR 2011</t>
  </si>
  <si>
    <t>LGE-131200-MC Unit 3 SO2 ECR 2011</t>
  </si>
  <si>
    <t>LGE-131200-MC Unit 3 SO2 ECR 2016</t>
  </si>
  <si>
    <t>LGE-131200-MC Unit 4 Boil</t>
  </si>
  <si>
    <t>LGE-131200-MC Unit 4 Boil ECR 2011</t>
  </si>
  <si>
    <t>LGE-131200-MC Unit 4 Boil ECR 2016</t>
  </si>
  <si>
    <t>LGE-131200-MC4 SO2 Boil</t>
  </si>
  <si>
    <t>LGE-131200-MC4 SO2 Boil ECR 2011</t>
  </si>
  <si>
    <t>LGE-131200-MC4 SO2 Boil ECR 2016</t>
  </si>
  <si>
    <t>LGE-131200-Mill Creek Unit 1 SO2 Bo</t>
  </si>
  <si>
    <t>LGE-131200-Mill Creek Unit 2 SO2 Bo</t>
  </si>
  <si>
    <t>LGE-131200-Mill Creek Unit 3 SO2 Bo</t>
  </si>
  <si>
    <t>LGE-131200-TC 2 FGD Boil</t>
  </si>
  <si>
    <t>LGE-131200-TC Unit 1 Boil</t>
  </si>
  <si>
    <t>LGE-131200-TC Unit 1 Boil ECR 2011</t>
  </si>
  <si>
    <t>LGE-131200-TC Unit 2 Ash Pond</t>
  </si>
  <si>
    <t>LGE-131200-TC Unit 2 Boil</t>
  </si>
  <si>
    <t>LGE-131200-TC Unit 2 Boil ECR 2009</t>
  </si>
  <si>
    <t>LGE-131200-TC Unit 2 Boil ECR 2016</t>
  </si>
  <si>
    <t>LGE-131200-TC1 SO2 Boil</t>
  </si>
  <si>
    <t>LGE-131200-TC1 SO2 Boil ECR 2016</t>
  </si>
  <si>
    <t>LGE-131400-Cane Run Unit 4 Turbogen</t>
  </si>
  <si>
    <t>LGE-131400-Cane Run Unit 5 Turbogen</t>
  </si>
  <si>
    <t>LGE-131400-Mill Creek Unit 1Turboge</t>
  </si>
  <si>
    <t>LGE-131400-Mill Creek Unit 2 Turbog</t>
  </si>
  <si>
    <t>LGE-131400-Mill Creek Unit 3 Turbog</t>
  </si>
  <si>
    <t>LGE-131400-Mill Creek Unit 4 Turbog</t>
  </si>
  <si>
    <t>LGE-131400-Trimble Unit 1 Turbogene</t>
  </si>
  <si>
    <t>LGE-131400-Trimble Unit 2 Turbogene</t>
  </si>
  <si>
    <t>LGE-131500-MC Unit 1 Acc ECR 2011</t>
  </si>
  <si>
    <t>LGE-131500-MC Unit 2 Acc ECR 2011</t>
  </si>
  <si>
    <t>LGE-131500-MC Unit 2 SO2 ECR 2011</t>
  </si>
  <si>
    <t>LGE-131500-MC Unit 3 Acc ECR 2011</t>
  </si>
  <si>
    <t>LGE-131500-Mill Creek 4 ECR 2011</t>
  </si>
  <si>
    <t>LGE-131500-Mill Creek Unit 1 Access</t>
  </si>
  <si>
    <t>LGE-131500-Mill Creek Unit 1 SO2 Ac</t>
  </si>
  <si>
    <t>LGE-131500-Mill Creek Unit 2 Access</t>
  </si>
  <si>
    <t>LGE-131500-Mill Creek Unit 2 SO2 Ac</t>
  </si>
  <si>
    <t>LGE-131500-Mill Creek Unit 3 Access</t>
  </si>
  <si>
    <t>LGE-131500-Mill Creek Unit 3 SO2 Ac</t>
  </si>
  <si>
    <t>LGE-131500-Mill Creek Unit 4 Access</t>
  </si>
  <si>
    <t>LGE-131500-Mill Creek Unit 4 SO2 Ac</t>
  </si>
  <si>
    <t>LGE-131500-Mill Crk #3 SO2 ECR 2011</t>
  </si>
  <si>
    <t>LGE-131500-Mill Crk #4 SO2 ECR 2011</t>
  </si>
  <si>
    <t>LGE-131500-TC Unit 2 Acce</t>
  </si>
  <si>
    <t>LGE-131500-TC Unit 2 Acce ECR 2009</t>
  </si>
  <si>
    <t>LGE-131500-Trimble 1 Acc ECR 2011</t>
  </si>
  <si>
    <t>LGE-131500-Trimble Unit 1 Accessory</t>
  </si>
  <si>
    <t>LGE-131500-Trimble Unit 1 SO2 Acces</t>
  </si>
  <si>
    <t>LGE-131500-Trimble Unit 2 FGD Acces</t>
  </si>
  <si>
    <t>LGE-131600-Cane Run Unit 1 Misc. Po</t>
  </si>
  <si>
    <t>LGE-131600-Cane Run Unit 3 Misc. Po</t>
  </si>
  <si>
    <t>LGE-131600-Cane Run Unit 5 Misc. Po</t>
  </si>
  <si>
    <t>LGE-131600-Cane Run Unit 5 SO2 Misc</t>
  </si>
  <si>
    <t>LGE-131600-Cane Run Unit 6 Misc. Po</t>
  </si>
  <si>
    <t>LGE-131600-Distribution Dr ECR 2011</t>
  </si>
  <si>
    <t>LGE-131600-MC Unit 1 Misc ECR 2011</t>
  </si>
  <si>
    <t>LGE-131600-MC Unit 2 Misc ECR 2011</t>
  </si>
  <si>
    <t>LGE-131600-Mill Creek #4 ECR 2009</t>
  </si>
  <si>
    <t>LGE-131600-Mill Creek #4 ECR 2011</t>
  </si>
  <si>
    <t>LGE-131600-Mill Creek Unit 1 Misc P</t>
  </si>
  <si>
    <t>LGE-131600-Mill Creek Unit 2 Misc.</t>
  </si>
  <si>
    <t>LGE-131600-Mill Creek Unit 3 Misc.</t>
  </si>
  <si>
    <t>LGE-131600-Mill Creek Unit 4 Misc.</t>
  </si>
  <si>
    <t>LGE-131600-Mill Creek Unit 4 SO2 Mi</t>
  </si>
  <si>
    <t>LGE-131600-Trimble Unit 1 Misc. Pow</t>
  </si>
  <si>
    <t>LGE-131600-Trimble Unit 2 Misc. Pow</t>
  </si>
  <si>
    <t>LGE-133020-Ohio Falls Non-Project</t>
  </si>
  <si>
    <t>LGE-133020-Ohio Falls Project 289</t>
  </si>
  <si>
    <t>LGE-133100-Ohio Falls Non-Project</t>
  </si>
  <si>
    <t>LGE-133100-Ohio Falls Project 289</t>
  </si>
  <si>
    <t>LGE-133200-Ohio Falls Project 289</t>
  </si>
  <si>
    <t>LGE-133300-Ohio Falls Project 289</t>
  </si>
  <si>
    <t>LGE-133400-Ohio Falls Project 289</t>
  </si>
  <si>
    <t>LGE-133500-Ohio Falls Non-Project</t>
  </si>
  <si>
    <t>LGE-133500-Ohio Falls Project 289</t>
  </si>
  <si>
    <t>LGE-133600-Ohio Falls Non-Project</t>
  </si>
  <si>
    <t>LGE-133600-Ohio Falls Project 289</t>
  </si>
  <si>
    <t>LGE-134020 - TC 10 - Land</t>
  </si>
  <si>
    <t>LGE-134020-CT Land</t>
  </si>
  <si>
    <t>LGE-134020-EWB Solar Facility Land</t>
  </si>
  <si>
    <t>LGE-134020-TC 5 CT Land</t>
  </si>
  <si>
    <t>LGE-134100-Cane Run 11- Structures</t>
  </si>
  <si>
    <t>LGE-134100-Cane Run 7 Structures</t>
  </si>
  <si>
    <t>LGE-134100-EWB 5 Structures and Imp</t>
  </si>
  <si>
    <t>LGE-134100-EWB 6 Structures and Imp</t>
  </si>
  <si>
    <t>LGE-134100-EWB 7 Structures and Imp</t>
  </si>
  <si>
    <t>LGE-134100-EWB Solar Struc and Imp</t>
  </si>
  <si>
    <t>LGE-134100-Paddys GT - 12 Structure</t>
  </si>
  <si>
    <t>LGE-134100-PR 13 Structures and Imp</t>
  </si>
  <si>
    <t>LGE-134100-TC 10 Structures and Imp</t>
  </si>
  <si>
    <t>LGE-134100-TC 5 Structures and Impr</t>
  </si>
  <si>
    <t>LGE-134100-TC 6 Structures and Impr</t>
  </si>
  <si>
    <t>LGE-134100-TC 7 Structures and Impr</t>
  </si>
  <si>
    <t>LGE-134100-TC 8 Structures and Impr</t>
  </si>
  <si>
    <t>LGE-134100-TC9 Structures and Impro</t>
  </si>
  <si>
    <t>LGE-134100-Zorn - Structurses &amp; Imp</t>
  </si>
  <si>
    <t>LGE-134200-Cane Run 11-Fuel Holder</t>
  </si>
  <si>
    <t>LGE-134200-Cane Run 7 Fuel Holders</t>
  </si>
  <si>
    <t>LGE-134200-EWB 5 Fuel Holders, Prod</t>
  </si>
  <si>
    <t>LGE-134200-EWB 6 Fuel Holders, Prod</t>
  </si>
  <si>
    <t>LGE-134200-EWB 7 Fuel Holders, Prod</t>
  </si>
  <si>
    <t>LGE-134200-Paddys GT - 11 Fuel Hold</t>
  </si>
  <si>
    <t>LGE-134200-Paddys GT - 12 Fuel Hold</t>
  </si>
  <si>
    <t>LGE-134200-PR 13 Fuel Holders, Prod</t>
  </si>
  <si>
    <t>LGE-134200-TC 10 Fuel Holders, Prod</t>
  </si>
  <si>
    <t>LGE-134200-TC 5 Fuel Holders, Produ</t>
  </si>
  <si>
    <t>LGE-134200-TC 6 Fuel Holders, Produ</t>
  </si>
  <si>
    <t>LGE-134200-TC 7 Fuel Holders, Produ</t>
  </si>
  <si>
    <t>LGE-134200-TC 8 Fuel Holders, Produ</t>
  </si>
  <si>
    <t>LGE-134200-TC 9 Fuel Holders, Produ</t>
  </si>
  <si>
    <t>LGE-134200-Zorn - Fuel Holders, Pro</t>
  </si>
  <si>
    <t>LGE-134300-Cane Run 7 Prime Mover</t>
  </si>
  <si>
    <t>LGE-134300-EWB 5 Prime Movers</t>
  </si>
  <si>
    <t>LGE-134300-EWB 6 Prime Movers</t>
  </si>
  <si>
    <t>LGE-134300-EWB 7 Prime Movers</t>
  </si>
  <si>
    <t>LGE-134300-Paddys GT - 11 Prime Mov</t>
  </si>
  <si>
    <t>LGE-134300-Paddys GT - 12 Prime Mov</t>
  </si>
  <si>
    <t>LGE-134300-PR 13 Prime Movers</t>
  </si>
  <si>
    <t>LGE-134300-TC 10 Prime Movers</t>
  </si>
  <si>
    <t>LGE-134300-TC 5 Prime Movers</t>
  </si>
  <si>
    <t>LGE-134300-TC 6 Prime Movers</t>
  </si>
  <si>
    <t>LGE-134300-TC 7 Prime Movers</t>
  </si>
  <si>
    <t>LGE-134300-TC 8 Prime Movers</t>
  </si>
  <si>
    <t>LGE-134300-TC 9 Prime Movers</t>
  </si>
  <si>
    <t>LGE-134400-Cane Run 11- Generators</t>
  </si>
  <si>
    <t>LGE-134400-Cane Run 7- Generators</t>
  </si>
  <si>
    <t>LGE-134400-EWB 5 Generators</t>
  </si>
  <si>
    <t>LGE-134400-EWB 6 Generators</t>
  </si>
  <si>
    <t>LGE-134400-EWB 7 Generators</t>
  </si>
  <si>
    <t>LGE-134400-EWB Solar Generators</t>
  </si>
  <si>
    <t>LGE-134400-Paddys GT - 11 Generator</t>
  </si>
  <si>
    <t>LGE-134400-Paddys GT - 12 Generator</t>
  </si>
  <si>
    <t>LGE-134400-PR 13 Generators</t>
  </si>
  <si>
    <t>LGE-134400-TC 10 Generators</t>
  </si>
  <si>
    <t>LGE-134400-TC 5 Generators</t>
  </si>
  <si>
    <t>LGE-134400-TC 6 Generators</t>
  </si>
  <si>
    <t>LGE-134400-TC 7 Generators</t>
  </si>
  <si>
    <t>LGE-134400-TC 8 Generators</t>
  </si>
  <si>
    <t>LGE-134400-TC 9 Generators</t>
  </si>
  <si>
    <t>LGE-134400-Zorn - Generators</t>
  </si>
  <si>
    <t>LGE-134500-Cane Run 11- Accessory</t>
  </si>
  <si>
    <t>LGE-134500-Cane Run 7- Accessory</t>
  </si>
  <si>
    <t>LGE-134500-EWB 5 Accessory Electric</t>
  </si>
  <si>
    <t>LGE-134500-EWB 6 Acessory Electric</t>
  </si>
  <si>
    <t>LGE-134500-EWB 7 Acessory Electric</t>
  </si>
  <si>
    <t>LGE-134500-EWB Solar Acessory Elec</t>
  </si>
  <si>
    <t>LGE-134500-Paddys GT - 11 Accessory</t>
  </si>
  <si>
    <t>LGE-134500-Paddys GT - 12 Accessory</t>
  </si>
  <si>
    <t>LGE-134500-PR 13 Accessory Electric</t>
  </si>
  <si>
    <t>LGE-134500-TC 10 Accessory Electric</t>
  </si>
  <si>
    <t>LGE-134500-TC 5 Accessory Electric</t>
  </si>
  <si>
    <t>LGE-134500-TC 6 Accessory Electric</t>
  </si>
  <si>
    <t>LGE-134500-TC 7 Accessory Electric</t>
  </si>
  <si>
    <t>LGE-134500-TC 8 Accessory Electric</t>
  </si>
  <si>
    <t>LGE-134500-TC 9 Acessory Electric E</t>
  </si>
  <si>
    <t>LGE-134500-Zorn - Accessory Electri</t>
  </si>
  <si>
    <t>LGE-134600-Cane Run 7- Misc Power</t>
  </si>
  <si>
    <t>LGE-134600-EWB 5 Misc Power Plant E</t>
  </si>
  <si>
    <t>LGE-134600-EWB 6 Misc Power Plant E</t>
  </si>
  <si>
    <t>LGE-134600-EWB 7 Misc Power Plant E</t>
  </si>
  <si>
    <t>LGE-134600-EWB Solar Misc Pwr Plt</t>
  </si>
  <si>
    <t>LGE-134600-Paddys GT - 11 Misc. Pow</t>
  </si>
  <si>
    <t>LGE-134600-PR 13 Misc Power Plant E</t>
  </si>
  <si>
    <t>LGE-134600-TC 10 Misc. Power Plant</t>
  </si>
  <si>
    <t>LGE-134600-TC 5 Misc. Power Plant E</t>
  </si>
  <si>
    <t>LGE-134600-TC 7 Misc. Power Plant E</t>
  </si>
  <si>
    <t>LGE-134600-TC 8 Misc. Power Plant E</t>
  </si>
  <si>
    <t>LGE-134600-TC 9 Misc. Power Plant E</t>
  </si>
  <si>
    <t>LGE-134600-Zorn - Misc. Power Plant</t>
  </si>
  <si>
    <t>LGE-135010- IN Elec Transmission -</t>
  </si>
  <si>
    <t>LGE-135010- KY Elec Transmission -</t>
  </si>
  <si>
    <t>LGE-135020-IN Electric  Trans</t>
  </si>
  <si>
    <t>LGE-135020-KY Electric  Trans</t>
  </si>
  <si>
    <t>LGE-135210- IN Elec Transmission -</t>
  </si>
  <si>
    <t>LGE-135210- KY Elec Transmission -</t>
  </si>
  <si>
    <t>LGE-135210-TC Sw. Station - Substat</t>
  </si>
  <si>
    <t>LGE-135310- IN Elec Transmission -</t>
  </si>
  <si>
    <t>LGE-135310- KY Elec Transmission -</t>
  </si>
  <si>
    <t>LGE-135310-TC Sw. Station - Substat</t>
  </si>
  <si>
    <t>LGE-135400- IN Elec Transmission -</t>
  </si>
  <si>
    <t>LGE-135400- KY Elec Transmission -</t>
  </si>
  <si>
    <t>LGE-135500- IN Elec Transmission -</t>
  </si>
  <si>
    <t>LGE-135500- KY Elec Transmission -</t>
  </si>
  <si>
    <t>LGE-135600- IN Elec Transmission -</t>
  </si>
  <si>
    <t>LGE-135600- KY Elec Transmission -</t>
  </si>
  <si>
    <t>LGE-135700-Electric Transmission -</t>
  </si>
  <si>
    <t>LGE-135800-Electric Transmission -</t>
  </si>
  <si>
    <t>LGE-136010-KY Land Right Future Use</t>
  </si>
  <si>
    <t>LGE-136020-Elect. Dist. Substation</t>
  </si>
  <si>
    <t>LGE-136025-Elect. Dist. Substation</t>
  </si>
  <si>
    <t>LGE-136100-Electric Distribution Su</t>
  </si>
  <si>
    <t>LGE-136200- KY Elect Dist Substati</t>
  </si>
  <si>
    <t>LGE-136205-Elect. Dist. Substation</t>
  </si>
  <si>
    <t>LGE-136400-Electric Distribution -</t>
  </si>
  <si>
    <t>LGE-136500-Electric Distribution -</t>
  </si>
  <si>
    <t>LGE-136600-Electric Distribution -</t>
  </si>
  <si>
    <t>LGE-136700-Electric Distribution -</t>
  </si>
  <si>
    <t>LGE-136800-Line Transformers</t>
  </si>
  <si>
    <t>LGE-136910-Electric Distribution -</t>
  </si>
  <si>
    <t>LGE-136920-Electric Distribution -</t>
  </si>
  <si>
    <t>LGE-137000-Meters</t>
  </si>
  <si>
    <t>LGE-137000-Meters to Retire</t>
  </si>
  <si>
    <t>LGE-137001- AMS Meters</t>
  </si>
  <si>
    <t>LGE-137002- AMS Meters</t>
  </si>
  <si>
    <t>LGE-137310-Electric Distribution -</t>
  </si>
  <si>
    <t>LGE-137320-Electric Distribution -</t>
  </si>
  <si>
    <t>LGE-139220-Transportation  - Traile</t>
  </si>
  <si>
    <t>LGE-139400-Tools, Shop, and Garage</t>
  </si>
  <si>
    <t>LGE-139620-Power Op  Equip-Other</t>
  </si>
  <si>
    <t>LGE-139720- DSM Equipment</t>
  </si>
  <si>
    <t>Base Rates</t>
  </si>
  <si>
    <t>July 2017-June 2018</t>
  </si>
  <si>
    <t>Plant in Service</t>
  </si>
  <si>
    <t xml:space="preserve"> Average</t>
  </si>
  <si>
    <t>Stipulated Rate</t>
  </si>
  <si>
    <t>Depreciation Expense Variance</t>
  </si>
  <si>
    <t>Case No. 2016-00370</t>
  </si>
  <si>
    <t>Total Company</t>
  </si>
  <si>
    <t>KU Retail</t>
  </si>
  <si>
    <t>Depreciation Expense Analysis</t>
  </si>
  <si>
    <t>Case No. 2016-00371</t>
  </si>
  <si>
    <t>As Filed Rate</t>
  </si>
  <si>
    <t>GLT</t>
  </si>
  <si>
    <t>Difference in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</si>
</sst>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4" fillId="0" borderId="0" xfId="2" applyFont="1" applyFill="1" applyBorder="1"/>
    <xf numFmtId="43" fontId="3" fillId="0" borderId="0" xfId="3" applyFont="1" applyFill="1"/>
    <xf numFmtId="43" fontId="2" fillId="0" borderId="0" xfId="2" applyNumberFormat="1" applyFont="1" applyFill="1" applyAlignment="1">
      <alignment horizontal="center"/>
    </xf>
    <xf numFmtId="0" fontId="2" fillId="0" borderId="0" xfId="4" quotePrefix="1" applyFont="1" applyFill="1" applyAlignment="1">
      <alignment horizontal="left" wrapText="1"/>
    </xf>
    <xf numFmtId="10" fontId="2" fillId="0" borderId="0" xfId="5" applyNumberFormat="1" applyFont="1" applyFill="1" applyAlignment="1">
      <alignment horizontal="center" wrapText="1"/>
    </xf>
    <xf numFmtId="0" fontId="3" fillId="0" borderId="0" xfId="2" applyFont="1" applyFill="1" applyAlignment="1">
      <alignment wrapText="1"/>
    </xf>
    <xf numFmtId="10" fontId="3" fillId="0" borderId="0" xfId="6" applyNumberFormat="1" applyFont="1" applyFill="1" applyAlignment="1">
      <alignment horizontal="center"/>
    </xf>
    <xf numFmtId="43" fontId="3" fillId="0" borderId="0" xfId="2" applyNumberFormat="1" applyFont="1" applyFill="1"/>
    <xf numFmtId="0" fontId="3" fillId="0" borderId="0" xfId="7" applyFont="1" applyFill="1"/>
    <xf numFmtId="0" fontId="2" fillId="0" borderId="1" xfId="2" applyFont="1" applyFill="1" applyBorder="1"/>
    <xf numFmtId="43" fontId="3" fillId="0" borderId="2" xfId="2" applyNumberFormat="1" applyFont="1" applyFill="1" applyBorder="1"/>
    <xf numFmtId="0" fontId="2" fillId="0" borderId="0" xfId="8" applyFont="1" applyFill="1"/>
    <xf numFmtId="0" fontId="3" fillId="0" borderId="0" xfId="8" applyFont="1" applyFill="1"/>
    <xf numFmtId="43" fontId="3" fillId="0" borderId="0" xfId="8" applyNumberFormat="1" applyFont="1" applyFill="1"/>
    <xf numFmtId="164" fontId="3" fillId="0" borderId="0" xfId="1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43" fontId="3" fillId="0" borderId="0" xfId="0" applyNumberFormat="1" applyFont="1" applyFill="1"/>
    <xf numFmtId="0" fontId="3" fillId="0" borderId="0" xfId="8" applyFont="1" applyFill="1" applyAlignment="1">
      <alignment horizontal="center"/>
    </xf>
    <xf numFmtId="43" fontId="3" fillId="0" borderId="0" xfId="8" applyNumberFormat="1" applyFont="1" applyFill="1" applyAlignment="1">
      <alignment horizontal="center"/>
    </xf>
    <xf numFmtId="0" fontId="3" fillId="0" borderId="0" xfId="8" applyFont="1" applyFill="1" applyAlignment="1">
      <alignment wrapText="1"/>
    </xf>
    <xf numFmtId="10" fontId="3" fillId="0" borderId="0" xfId="8" applyNumberFormat="1" applyFont="1" applyFill="1"/>
    <xf numFmtId="10" fontId="3" fillId="0" borderId="0" xfId="6" applyNumberFormat="1" applyFont="1" applyFill="1" applyBorder="1" applyAlignment="1">
      <alignment horizontal="center"/>
    </xf>
    <xf numFmtId="0" fontId="3" fillId="0" borderId="0" xfId="2" applyFont="1" applyFill="1" applyBorder="1"/>
    <xf numFmtId="43" fontId="3" fillId="0" borderId="0" xfId="2" applyNumberFormat="1" applyFont="1" applyFill="1" applyBorder="1"/>
    <xf numFmtId="165" fontId="3" fillId="0" borderId="0" xfId="3" applyNumberFormat="1" applyFont="1" applyFill="1"/>
    <xf numFmtId="165" fontId="3" fillId="0" borderId="2" xfId="2" applyNumberFormat="1" applyFont="1" applyFill="1" applyBorder="1"/>
    <xf numFmtId="43" fontId="2" fillId="0" borderId="0" xfId="3" quotePrefix="1" applyFont="1" applyFill="1" applyAlignment="1">
      <alignment horizontal="center" wrapText="1"/>
    </xf>
    <xf numFmtId="17" fontId="2" fillId="0" borderId="0" xfId="2" applyNumberFormat="1" applyFont="1" applyFill="1" applyAlignment="1">
      <alignment horizontal="center"/>
    </xf>
    <xf numFmtId="165" fontId="3" fillId="0" borderId="0" xfId="2" applyNumberFormat="1" applyFont="1" applyFill="1" applyBorder="1"/>
    <xf numFmtId="43" fontId="3" fillId="0" borderId="1" xfId="3" applyFont="1" applyFill="1" applyBorder="1"/>
    <xf numFmtId="9" fontId="3" fillId="0" borderId="0" xfId="1" applyFont="1" applyFill="1"/>
    <xf numFmtId="0" fontId="2" fillId="0" borderId="0" xfId="2" applyFont="1" applyFill="1" applyAlignment="1">
      <alignment horizontal="center" wrapText="1"/>
    </xf>
    <xf numFmtId="165" fontId="2" fillId="0" borderId="3" xfId="2" applyNumberFormat="1" applyFont="1" applyFill="1" applyBorder="1"/>
    <xf numFmtId="165" fontId="4" fillId="0" borderId="0" xfId="12" applyNumberFormat="1" applyFont="1" applyFill="1" applyBorder="1"/>
    <xf numFmtId="165" fontId="2" fillId="0" borderId="0" xfId="12" applyNumberFormat="1" applyFont="1" applyFill="1"/>
    <xf numFmtId="165" fontId="2" fillId="0" borderId="0" xfId="12" applyNumberFormat="1" applyFont="1" applyFill="1" applyAlignment="1">
      <alignment horizontal="center"/>
    </xf>
    <xf numFmtId="165" fontId="2" fillId="0" borderId="0" xfId="12" quotePrefix="1" applyNumberFormat="1" applyFont="1" applyFill="1" applyAlignment="1">
      <alignment horizontal="center" wrapText="1"/>
    </xf>
    <xf numFmtId="165" fontId="3" fillId="0" borderId="0" xfId="12" applyNumberFormat="1" applyFont="1" applyFill="1"/>
    <xf numFmtId="165" fontId="3" fillId="0" borderId="1" xfId="12" applyNumberFormat="1" applyFont="1" applyFill="1" applyBorder="1"/>
    <xf numFmtId="165" fontId="3" fillId="0" borderId="0" xfId="12" applyNumberFormat="1" applyFont="1" applyFill="1" applyBorder="1"/>
    <xf numFmtId="165" fontId="6" fillId="0" borderId="0" xfId="12" applyNumberFormat="1" applyFont="1" applyFill="1" applyAlignment="1">
      <alignment horizontal="center"/>
    </xf>
    <xf numFmtId="165" fontId="2" fillId="0" borderId="0" xfId="12" applyNumberFormat="1" applyFont="1" applyFill="1" applyAlignment="1">
      <alignment horizontal="center" wrapText="1"/>
    </xf>
    <xf numFmtId="165" fontId="3" fillId="0" borderId="0" xfId="12" quotePrefix="1" applyNumberFormat="1" applyFont="1" applyFill="1" applyAlignment="1">
      <alignment horizontal="center" wrapText="1"/>
    </xf>
    <xf numFmtId="165" fontId="3" fillId="0" borderId="2" xfId="12" applyNumberFormat="1" applyFont="1" applyFill="1" applyBorder="1"/>
    <xf numFmtId="165" fontId="2" fillId="0" borderId="0" xfId="12" applyNumberFormat="1" applyFont="1" applyFill="1" applyBorder="1"/>
    <xf numFmtId="165" fontId="2" fillId="0" borderId="0" xfId="12" applyNumberFormat="1" applyFont="1" applyFill="1" applyBorder="1" applyAlignment="1">
      <alignment horizontal="center"/>
    </xf>
    <xf numFmtId="165" fontId="2" fillId="0" borderId="0" xfId="12" quotePrefix="1" applyNumberFormat="1" applyFont="1" applyFill="1" applyBorder="1" applyAlignment="1">
      <alignment horizontal="center" wrapText="1"/>
    </xf>
    <xf numFmtId="165" fontId="3" fillId="0" borderId="3" xfId="12" applyNumberFormat="1" applyFont="1" applyFill="1" applyBorder="1"/>
    <xf numFmtId="165" fontId="2" fillId="0" borderId="3" xfId="12" applyNumberFormat="1" applyFont="1" applyFill="1" applyBorder="1"/>
    <xf numFmtId="0" fontId="3" fillId="0" borderId="0" xfId="8" quotePrefix="1" applyFont="1" applyFill="1" applyAlignment="1">
      <alignment horizontal="left"/>
    </xf>
    <xf numFmtId="166" fontId="3" fillId="0" borderId="0" xfId="12" applyNumberFormat="1" applyFont="1" applyFill="1"/>
  </cellXfs>
  <cellStyles count="13">
    <cellStyle name="Comma" xfId="12" builtinId="3"/>
    <cellStyle name="Comma 11" xfId="9"/>
    <cellStyle name="Comma 2 2" xfId="3"/>
    <cellStyle name="Comma 2 2 3" xfId="11"/>
    <cellStyle name="Comma 2 6" xfId="10"/>
    <cellStyle name="Normal" xfId="0" builtinId="0"/>
    <cellStyle name="Normal 13" xfId="8"/>
    <cellStyle name="Normal 5 3" xfId="7"/>
    <cellStyle name="Normal 6 2" xfId="4"/>
    <cellStyle name="Normal 7" xfId="2"/>
    <cellStyle name="Percent" xfId="1" builtinId="5"/>
    <cellStyle name="Percent 2 2 2" xfId="5"/>
    <cellStyle name="Percent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1661\AppData\Local\Microsoft\Windows\Temporary%20Internet%20Files\Content.Outlook\NXN7R8OD\KU-2015-SettlementCalc-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1661\AppData\Local\Microsoft\Windows\Temporary%20Internet%20Files\Content.Outlook\NXN7R8OD\LGE%20-%202015%20-%20Electric-SettlementCalc-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-SettlementCalc-v1"/>
      <sheetName val="Comparison"/>
      <sheetName val="Reserve by Acct"/>
      <sheetName val="2006Study"/>
    </sheetNames>
    <sheetDataSet>
      <sheetData sheetId="0"/>
      <sheetData sheetId="1" refreshError="1"/>
      <sheetData sheetId="2">
        <row r="4">
          <cell r="L4">
            <v>5615</v>
          </cell>
          <cell r="M4" t="str">
            <v>Green River Units 1 and 2</v>
          </cell>
          <cell r="N4">
            <v>-20</v>
          </cell>
        </row>
        <row r="5">
          <cell r="L5">
            <v>5643</v>
          </cell>
          <cell r="M5" t="str">
            <v>Pineville Unit 3</v>
          </cell>
          <cell r="N5">
            <v>-622439</v>
          </cell>
        </row>
        <row r="6">
          <cell r="L6">
            <v>5644</v>
          </cell>
          <cell r="M6" t="str">
            <v>Pineville Units 1 and 2</v>
          </cell>
          <cell r="N6">
            <v>-254230</v>
          </cell>
        </row>
        <row r="7">
          <cell r="L7">
            <v>5660</v>
          </cell>
          <cell r="M7" t="str">
            <v>Ghent Unit 3 Scrubber</v>
          </cell>
          <cell r="N7">
            <v>0</v>
          </cell>
        </row>
      </sheetData>
      <sheetData sheetId="3">
        <row r="2">
          <cell r="D2" t="str">
            <v>KENTUCKY UTILITIES</v>
          </cell>
        </row>
        <row r="4">
          <cell r="D4" t="str">
            <v>SUMMARY OF ESTIMATED SURVIVOR CURVES, NET SALVAGE, ORIGINAL COST, BOOK DEPRECIATION RESERVE AND</v>
          </cell>
        </row>
        <row r="5">
          <cell r="D5" t="str">
            <v>CALCULATED ANNUAL DEPRECIATION RATES AS OF DECEMBER 31, 2006</v>
          </cell>
        </row>
        <row r="8">
          <cell r="J8" t="str">
            <v>NET</v>
          </cell>
          <cell r="N8" t="str">
            <v>BOOK</v>
          </cell>
          <cell r="R8" t="str">
            <v xml:space="preserve">CALCULATED ANNUAL </v>
          </cell>
          <cell r="V8" t="str">
            <v>COMPOSITE</v>
          </cell>
        </row>
        <row r="9">
          <cell r="H9" t="str">
            <v>SURVIVOR</v>
          </cell>
          <cell r="J9" t="str">
            <v>SALVAGE</v>
          </cell>
          <cell r="L9" t="str">
            <v>ORIGINAL</v>
          </cell>
          <cell r="N9" t="str">
            <v>DEPRECIATION</v>
          </cell>
          <cell r="P9" t="str">
            <v>FUTURE</v>
          </cell>
          <cell r="R9" t="str">
            <v xml:space="preserve">ACCRUAL </v>
          </cell>
          <cell r="T9" t="str">
            <v>ACCRUAL</v>
          </cell>
          <cell r="V9" t="str">
            <v>REMAINING</v>
          </cell>
        </row>
        <row r="10">
          <cell r="F10" t="str">
            <v>ACCOUNT</v>
          </cell>
          <cell r="H10" t="str">
            <v>CURVE</v>
          </cell>
          <cell r="J10" t="str">
            <v>PERCENT</v>
          </cell>
          <cell r="L10" t="str">
            <v>COST</v>
          </cell>
          <cell r="N10" t="str">
            <v>RESERVE</v>
          </cell>
          <cell r="P10" t="str">
            <v>ACCRUALS</v>
          </cell>
          <cell r="R10" t="str">
            <v>AMOUNT</v>
          </cell>
          <cell r="T10" t="str">
            <v>RATE</v>
          </cell>
          <cell r="V10" t="str">
            <v>LIFE</v>
          </cell>
        </row>
        <row r="11">
          <cell r="F11">
            <v>-1</v>
          </cell>
          <cell r="H11">
            <v>-2</v>
          </cell>
          <cell r="J11">
            <v>-3</v>
          </cell>
          <cell r="L11">
            <v>-4</v>
          </cell>
          <cell r="N11">
            <v>-5</v>
          </cell>
          <cell r="P11">
            <v>-6</v>
          </cell>
          <cell r="R11">
            <v>-7</v>
          </cell>
          <cell r="T11" t="str">
            <v>(8)=(7)/(4)</v>
          </cell>
          <cell r="V11" t="str">
            <v>(9)=(6)/(7)</v>
          </cell>
        </row>
        <row r="13">
          <cell r="F13" t="str">
            <v xml:space="preserve">DEPRECIABLE PLANT </v>
          </cell>
        </row>
        <row r="15">
          <cell r="F15" t="str">
            <v xml:space="preserve">STEAM PRODUCTION PLANT </v>
          </cell>
        </row>
        <row r="17">
          <cell r="B17">
            <v>311</v>
          </cell>
          <cell r="D17">
            <v>311</v>
          </cell>
          <cell r="F17" t="str">
            <v xml:space="preserve">STRUCTURES AND IMPROVEMENTS                   </v>
          </cell>
        </row>
        <row r="18">
          <cell r="A18" t="e">
            <v>#REF!</v>
          </cell>
          <cell r="B18">
            <v>311</v>
          </cell>
          <cell r="C18" t="e">
            <v>#REF!</v>
          </cell>
          <cell r="F18" t="str">
            <v xml:space="preserve">  TRIMBLE COUNTY UNIT 2</v>
          </cell>
          <cell r="H18" t="str">
            <v>100-S1.5</v>
          </cell>
          <cell r="I18" t="str">
            <v>*</v>
          </cell>
          <cell r="J18">
            <v>-5</v>
          </cell>
          <cell r="T18">
            <v>2.1</v>
          </cell>
        </row>
        <row r="19">
          <cell r="A19" t="e">
            <v>#REF!</v>
          </cell>
          <cell r="B19">
            <v>311</v>
          </cell>
          <cell r="C19" t="e">
            <v>#REF!</v>
          </cell>
          <cell r="F19" t="str">
            <v xml:space="preserve">  TRIMBLE COUNTY UNIT 2 SCRUBBER</v>
          </cell>
          <cell r="H19" t="str">
            <v>100-S1.5</v>
          </cell>
          <cell r="I19" t="str">
            <v>*</v>
          </cell>
          <cell r="J19">
            <v>-5</v>
          </cell>
          <cell r="T19">
            <v>2.1</v>
          </cell>
        </row>
        <row r="20">
          <cell r="A20" t="e">
            <v>#REF!</v>
          </cell>
          <cell r="B20">
            <v>311</v>
          </cell>
          <cell r="C20" t="e">
            <v>#REF!</v>
          </cell>
          <cell r="F20" t="str">
            <v xml:space="preserve">  TYRONE UNIT 3           </v>
          </cell>
          <cell r="H20" t="str">
            <v>100-S1.5</v>
          </cell>
          <cell r="I20" t="str">
            <v>*</v>
          </cell>
          <cell r="J20">
            <v>-5</v>
          </cell>
          <cell r="L20">
            <v>5447348.04</v>
          </cell>
          <cell r="N20">
            <v>5719715</v>
          </cell>
          <cell r="P20">
            <v>0</v>
          </cell>
          <cell r="R20">
            <v>0</v>
          </cell>
          <cell r="T20" t="str">
            <v xml:space="preserve">             -</v>
          </cell>
          <cell r="V20" t="str">
            <v xml:space="preserve">             -</v>
          </cell>
        </row>
        <row r="21">
          <cell r="A21" t="e">
            <v>#REF!</v>
          </cell>
          <cell r="B21">
            <v>311</v>
          </cell>
          <cell r="C21" t="e">
            <v>#REF!</v>
          </cell>
          <cell r="F21" t="str">
            <v xml:space="preserve">  TYRONE UNITS 1 &amp; 2      </v>
          </cell>
          <cell r="H21" t="str">
            <v>100-S1.5</v>
          </cell>
          <cell r="I21" t="str">
            <v>*</v>
          </cell>
          <cell r="J21">
            <v>-5</v>
          </cell>
          <cell r="L21">
            <v>594089.12</v>
          </cell>
          <cell r="N21">
            <v>623794</v>
          </cell>
          <cell r="P21">
            <v>0</v>
          </cell>
          <cell r="R21">
            <v>0</v>
          </cell>
          <cell r="T21" t="str">
            <v xml:space="preserve">             -</v>
          </cell>
          <cell r="V21" t="str">
            <v xml:space="preserve">             -</v>
          </cell>
        </row>
        <row r="22">
          <cell r="A22" t="e">
            <v>#REF!</v>
          </cell>
          <cell r="B22">
            <v>311</v>
          </cell>
          <cell r="C22" t="e">
            <v>#REF!</v>
          </cell>
          <cell r="F22" t="str">
            <v xml:space="preserve">  GREEN RIVER UNIT 3      </v>
          </cell>
          <cell r="H22" t="str">
            <v>100-S1.5</v>
          </cell>
          <cell r="I22" t="str">
            <v>*</v>
          </cell>
          <cell r="J22">
            <v>-5</v>
          </cell>
          <cell r="L22">
            <v>2818747.44</v>
          </cell>
          <cell r="N22">
            <v>2959685</v>
          </cell>
          <cell r="P22">
            <v>0</v>
          </cell>
          <cell r="R22">
            <v>0</v>
          </cell>
          <cell r="T22" t="str">
            <v xml:space="preserve">             -</v>
          </cell>
          <cell r="V22" t="str">
            <v xml:space="preserve">             -</v>
          </cell>
        </row>
        <row r="23">
          <cell r="A23" t="e">
            <v>#REF!</v>
          </cell>
          <cell r="B23">
            <v>311</v>
          </cell>
          <cell r="C23" t="e">
            <v>#REF!</v>
          </cell>
          <cell r="F23" t="str">
            <v xml:space="preserve">  GREEN RIVER UNIT 4      </v>
          </cell>
          <cell r="H23" t="str">
            <v>100-S1.5</v>
          </cell>
          <cell r="I23" t="str">
            <v>*</v>
          </cell>
          <cell r="J23">
            <v>-5</v>
          </cell>
          <cell r="L23">
            <v>4475383.6399999997</v>
          </cell>
          <cell r="N23">
            <v>4699153</v>
          </cell>
          <cell r="P23">
            <v>0</v>
          </cell>
          <cell r="R23">
            <v>0</v>
          </cell>
          <cell r="T23" t="str">
            <v xml:space="preserve">             -</v>
          </cell>
          <cell r="V23" t="str">
            <v xml:space="preserve">             -</v>
          </cell>
        </row>
        <row r="24">
          <cell r="A24" t="e">
            <v>#REF!</v>
          </cell>
          <cell r="B24">
            <v>311</v>
          </cell>
          <cell r="C24" t="e">
            <v>#REF!</v>
          </cell>
          <cell r="F24" t="str">
            <v xml:space="preserve">  GREEN RIVER UNITS 1 &amp; 2 </v>
          </cell>
          <cell r="H24" t="str">
            <v>100-S1.5</v>
          </cell>
          <cell r="I24" t="str">
            <v>*</v>
          </cell>
          <cell r="J24">
            <v>-5</v>
          </cell>
          <cell r="L24">
            <v>2596589.06</v>
          </cell>
          <cell r="N24">
            <v>2726419</v>
          </cell>
          <cell r="P24">
            <v>0</v>
          </cell>
          <cell r="R24">
            <v>0</v>
          </cell>
          <cell r="T24" t="str">
            <v xml:space="preserve">             -</v>
          </cell>
          <cell r="V24" t="str">
            <v xml:space="preserve">             -</v>
          </cell>
        </row>
        <row r="25">
          <cell r="A25" t="e">
            <v>#REF!</v>
          </cell>
          <cell r="B25">
            <v>311</v>
          </cell>
          <cell r="C25" t="e">
            <v>#REF!</v>
          </cell>
          <cell r="F25" t="str">
            <v xml:space="preserve">  BROWN UNIT 1</v>
          </cell>
          <cell r="H25" t="str">
            <v>100-S1.5</v>
          </cell>
          <cell r="I25" t="str">
            <v>*</v>
          </cell>
          <cell r="J25">
            <v>-5</v>
          </cell>
          <cell r="L25">
            <v>4294488.5999999996</v>
          </cell>
          <cell r="N25">
            <v>4019371</v>
          </cell>
          <cell r="P25">
            <v>489841</v>
          </cell>
          <cell r="R25">
            <v>25346</v>
          </cell>
          <cell r="T25">
            <v>0.6</v>
          </cell>
          <cell r="V25">
            <v>19.3</v>
          </cell>
        </row>
        <row r="26">
          <cell r="A26" t="e">
            <v>#REF!</v>
          </cell>
          <cell r="B26">
            <v>311</v>
          </cell>
          <cell r="C26" t="e">
            <v>#REF!</v>
          </cell>
          <cell r="F26" t="str">
            <v xml:space="preserve">  BROWN UNIT 2</v>
          </cell>
          <cell r="H26" t="str">
            <v>100-S1.5</v>
          </cell>
          <cell r="I26" t="str">
            <v>*</v>
          </cell>
          <cell r="J26">
            <v>-5</v>
          </cell>
          <cell r="L26">
            <v>1542703.85</v>
          </cell>
          <cell r="N26">
            <v>1601064</v>
          </cell>
          <cell r="P26">
            <v>18776</v>
          </cell>
          <cell r="R26">
            <v>967</v>
          </cell>
          <cell r="T26">
            <v>0.08</v>
          </cell>
          <cell r="V26">
            <v>19.399999999999999</v>
          </cell>
        </row>
        <row r="27">
          <cell r="A27" t="e">
            <v>#REF!</v>
          </cell>
          <cell r="B27">
            <v>311</v>
          </cell>
          <cell r="C27" t="e">
            <v>#REF!</v>
          </cell>
          <cell r="F27" t="str">
            <v xml:space="preserve">  BROWN UNIT 3</v>
          </cell>
          <cell r="H27" t="str">
            <v>100-S1.5</v>
          </cell>
          <cell r="I27" t="str">
            <v>*</v>
          </cell>
          <cell r="J27">
            <v>-5</v>
          </cell>
          <cell r="L27">
            <v>12466774.949999999</v>
          </cell>
          <cell r="N27">
            <v>11772698</v>
          </cell>
          <cell r="P27">
            <v>1317416</v>
          </cell>
          <cell r="R27">
            <v>68473</v>
          </cell>
          <cell r="T27">
            <v>0.54</v>
          </cell>
          <cell r="V27">
            <v>19.2</v>
          </cell>
        </row>
        <row r="28">
          <cell r="A28" t="e">
            <v>#REF!</v>
          </cell>
          <cell r="B28">
            <v>311</v>
          </cell>
          <cell r="C28" t="e">
            <v>#REF!</v>
          </cell>
          <cell r="F28" t="str">
            <v xml:space="preserve">  BROWN UNIT 1, 2 AND 3 SCRUBBER</v>
          </cell>
          <cell r="H28" t="str">
            <v>100-S1.5</v>
          </cell>
          <cell r="I28" t="str">
            <v>*</v>
          </cell>
          <cell r="J28">
            <v>-5</v>
          </cell>
          <cell r="T28">
            <v>2.65</v>
          </cell>
          <cell r="V28">
            <v>19.3</v>
          </cell>
        </row>
        <row r="29">
          <cell r="A29" t="e">
            <v>#REF!</v>
          </cell>
          <cell r="B29">
            <v>311</v>
          </cell>
          <cell r="C29" t="e">
            <v>#REF!</v>
          </cell>
          <cell r="F29" t="str">
            <v xml:space="preserve">  PINEVILLE UNIT  3      </v>
          </cell>
          <cell r="H29" t="str">
            <v>100-S1.5</v>
          </cell>
          <cell r="I29" t="str">
            <v>*</v>
          </cell>
          <cell r="J29">
            <v>-5</v>
          </cell>
          <cell r="T29">
            <v>0</v>
          </cell>
          <cell r="V29">
            <v>0</v>
          </cell>
        </row>
        <row r="30">
          <cell r="A30" t="e">
            <v>#REF!</v>
          </cell>
          <cell r="B30">
            <v>311</v>
          </cell>
          <cell r="C30" t="e">
            <v>#REF!</v>
          </cell>
          <cell r="F30" t="str">
            <v xml:space="preserve">  GHENT UNIT 1 SCRUBBER   </v>
          </cell>
          <cell r="H30" t="str">
            <v>100-S1.5</v>
          </cell>
          <cell r="I30" t="str">
            <v>*</v>
          </cell>
          <cell r="J30">
            <v>-5</v>
          </cell>
          <cell r="L30">
            <v>24298756</v>
          </cell>
          <cell r="N30">
            <v>12908242</v>
          </cell>
          <cell r="P30">
            <v>12605452</v>
          </cell>
          <cell r="R30">
            <v>652456</v>
          </cell>
          <cell r="T30">
            <v>2.65</v>
          </cell>
          <cell r="V30">
            <v>19.3</v>
          </cell>
        </row>
        <row r="31">
          <cell r="A31" t="e">
            <v>#REF!</v>
          </cell>
          <cell r="B31">
            <v>311</v>
          </cell>
          <cell r="C31" t="e">
            <v>#REF!</v>
          </cell>
          <cell r="F31" t="str">
            <v xml:space="preserve">  GHENT UNIT 1            </v>
          </cell>
          <cell r="H31" t="str">
            <v>100-S1.5</v>
          </cell>
          <cell r="I31" t="str">
            <v>*</v>
          </cell>
          <cell r="J31">
            <v>-5</v>
          </cell>
          <cell r="L31">
            <v>17160534.100000001</v>
          </cell>
          <cell r="N31">
            <v>16693763</v>
          </cell>
          <cell r="P31">
            <v>1324798</v>
          </cell>
          <cell r="R31">
            <v>69345</v>
          </cell>
          <cell r="T31">
            <v>0.39</v>
          </cell>
          <cell r="V31">
            <v>19.100000000000001</v>
          </cell>
        </row>
        <row r="32">
          <cell r="A32" t="e">
            <v>#REF!</v>
          </cell>
          <cell r="B32">
            <v>311</v>
          </cell>
          <cell r="C32" t="e">
            <v>#REF!</v>
          </cell>
          <cell r="F32" t="str">
            <v xml:space="preserve">  GHENT UNIT 2            </v>
          </cell>
          <cell r="H32" t="str">
            <v>100-S1.5</v>
          </cell>
          <cell r="I32" t="str">
            <v>*</v>
          </cell>
          <cell r="J32">
            <v>-5</v>
          </cell>
          <cell r="L32">
            <v>16175819.550000001</v>
          </cell>
          <cell r="N32">
            <v>15322267</v>
          </cell>
          <cell r="P32">
            <v>1662345</v>
          </cell>
          <cell r="R32">
            <v>83706</v>
          </cell>
          <cell r="T32">
            <v>0.5</v>
          </cell>
          <cell r="V32">
            <v>19.899999999999999</v>
          </cell>
        </row>
        <row r="33">
          <cell r="A33" t="e">
            <v>#REF!</v>
          </cell>
          <cell r="B33">
            <v>311</v>
          </cell>
          <cell r="C33" t="e">
            <v>#REF!</v>
          </cell>
          <cell r="F33" t="str">
            <v xml:space="preserve">  GHENT UNIT 3            </v>
          </cell>
          <cell r="H33" t="str">
            <v>100-S1.5</v>
          </cell>
          <cell r="I33" t="str">
            <v>*</v>
          </cell>
          <cell r="J33">
            <v>-5</v>
          </cell>
          <cell r="L33">
            <v>43264065.359999999</v>
          </cell>
          <cell r="N33">
            <v>30879487</v>
          </cell>
          <cell r="P33">
            <v>14547783</v>
          </cell>
          <cell r="R33">
            <v>515455</v>
          </cell>
          <cell r="T33">
            <v>1.19</v>
          </cell>
          <cell r="V33">
            <v>28.2</v>
          </cell>
        </row>
        <row r="34">
          <cell r="A34" t="e">
            <v>#REF!</v>
          </cell>
          <cell r="B34">
            <v>311</v>
          </cell>
          <cell r="C34" t="e">
            <v>#REF!</v>
          </cell>
          <cell r="F34" t="str">
            <v xml:space="preserve">  GHENT UNIT 4            </v>
          </cell>
          <cell r="H34" t="str">
            <v>100-S1.5</v>
          </cell>
          <cell r="I34" t="str">
            <v>*</v>
          </cell>
          <cell r="J34">
            <v>-5</v>
          </cell>
          <cell r="L34">
            <v>22674768.920000002</v>
          </cell>
          <cell r="N34">
            <v>14696973</v>
          </cell>
          <cell r="P34">
            <v>9111535</v>
          </cell>
          <cell r="R34">
            <v>321933</v>
          </cell>
          <cell r="T34">
            <v>1.41</v>
          </cell>
          <cell r="V34">
            <v>28.3</v>
          </cell>
        </row>
        <row r="35">
          <cell r="A35" t="e">
            <v>#REF!</v>
          </cell>
          <cell r="B35">
            <v>311</v>
          </cell>
          <cell r="C35" t="e">
            <v>#REF!</v>
          </cell>
          <cell r="F35" t="str">
            <v xml:space="preserve">  SYSTEM LABORATORY       </v>
          </cell>
          <cell r="H35" t="str">
            <v>100-S1.5</v>
          </cell>
          <cell r="I35" t="str">
            <v>*</v>
          </cell>
          <cell r="J35">
            <v>-5</v>
          </cell>
          <cell r="L35">
            <v>805717</v>
          </cell>
          <cell r="N35">
            <v>489488</v>
          </cell>
          <cell r="P35">
            <v>356515</v>
          </cell>
          <cell r="R35">
            <v>12554</v>
          </cell>
          <cell r="T35">
            <v>1.54</v>
          </cell>
          <cell r="V35">
            <v>28.4</v>
          </cell>
        </row>
        <row r="36">
          <cell r="B36">
            <v>311</v>
          </cell>
        </row>
        <row r="37">
          <cell r="B37">
            <v>311</v>
          </cell>
          <cell r="F37" t="str">
            <v>TOTAL ACCOUNT 311 - STRUCTURES AND IMPROVEMENTS</v>
          </cell>
          <cell r="L37">
            <v>158615785.63</v>
          </cell>
          <cell r="N37">
            <v>125112119</v>
          </cell>
          <cell r="P37">
            <v>41434461</v>
          </cell>
          <cell r="R37">
            <v>1750235</v>
          </cell>
          <cell r="T37">
            <v>1.1034431365379607</v>
          </cell>
          <cell r="V37">
            <v>23.7</v>
          </cell>
        </row>
        <row r="38">
          <cell r="B38">
            <v>311</v>
          </cell>
        </row>
        <row r="39">
          <cell r="B39">
            <v>312</v>
          </cell>
          <cell r="D39">
            <v>312</v>
          </cell>
          <cell r="F39" t="str">
            <v xml:space="preserve">BOILER PLANT EQUIPMENT </v>
          </cell>
        </row>
        <row r="40">
          <cell r="A40" t="e">
            <v>#REF!</v>
          </cell>
          <cell r="B40">
            <v>312</v>
          </cell>
          <cell r="C40" t="e">
            <v>#REF!</v>
          </cell>
          <cell r="F40" t="str">
            <v xml:space="preserve">  TRIMBLE COUNTY UNIT 2</v>
          </cell>
          <cell r="J40">
            <v>-20</v>
          </cell>
          <cell r="T40">
            <v>4.28</v>
          </cell>
        </row>
        <row r="41">
          <cell r="A41" t="e">
            <v>#REF!</v>
          </cell>
          <cell r="B41">
            <v>312</v>
          </cell>
          <cell r="C41" t="e">
            <v>#REF!</v>
          </cell>
          <cell r="F41" t="str">
            <v xml:space="preserve">  TRIMBLE COUNTY UNIT 2 SCRUBBER</v>
          </cell>
          <cell r="J41">
            <v>-20</v>
          </cell>
          <cell r="T41">
            <v>4.28</v>
          </cell>
        </row>
        <row r="42">
          <cell r="A42" t="e">
            <v>#REF!</v>
          </cell>
          <cell r="B42">
            <v>312</v>
          </cell>
          <cell r="C42" t="e">
            <v>#REF!</v>
          </cell>
          <cell r="F42" t="str">
            <v xml:space="preserve">  TYRONE UNIT 3         </v>
          </cell>
          <cell r="H42" t="str">
            <v>65-R2</v>
          </cell>
          <cell r="I42" t="str">
            <v>*</v>
          </cell>
          <cell r="J42">
            <v>-20</v>
          </cell>
          <cell r="L42">
            <v>12078002.67</v>
          </cell>
          <cell r="N42">
            <v>8722987</v>
          </cell>
          <cell r="P42">
            <v>5770617</v>
          </cell>
          <cell r="R42">
            <v>519882</v>
          </cell>
          <cell r="T42">
            <v>3.99</v>
          </cell>
          <cell r="V42">
            <v>11.1</v>
          </cell>
        </row>
        <row r="43">
          <cell r="A43" t="e">
            <v>#REF!</v>
          </cell>
          <cell r="B43">
            <v>312</v>
          </cell>
          <cell r="C43" t="e">
            <v>#REF!</v>
          </cell>
          <cell r="F43" t="str">
            <v xml:space="preserve">  TYRONE UNITS 1 &amp; 2    </v>
          </cell>
          <cell r="H43" t="str">
            <v>65-R2</v>
          </cell>
          <cell r="I43" t="str">
            <v>*</v>
          </cell>
          <cell r="J43">
            <v>-20</v>
          </cell>
          <cell r="L43">
            <v>3531623.26</v>
          </cell>
          <cell r="N43">
            <v>4237948</v>
          </cell>
          <cell r="P43">
            <v>0</v>
          </cell>
          <cell r="R43">
            <v>0</v>
          </cell>
          <cell r="T43">
            <v>0.14000000000000001</v>
          </cell>
          <cell r="V43" t="str">
            <v xml:space="preserve">             -</v>
          </cell>
        </row>
        <row r="44">
          <cell r="A44" t="e">
            <v>#REF!</v>
          </cell>
          <cell r="B44">
            <v>312</v>
          </cell>
          <cell r="C44" t="e">
            <v>#REF!</v>
          </cell>
          <cell r="F44" t="str">
            <v xml:space="preserve">  GREEN RIVER UNIT 3    </v>
          </cell>
          <cell r="H44" t="str">
            <v>65-R2</v>
          </cell>
          <cell r="I44" t="str">
            <v>*</v>
          </cell>
          <cell r="J44">
            <v>-20</v>
          </cell>
          <cell r="L44">
            <v>11195261.77</v>
          </cell>
          <cell r="N44">
            <v>9229286</v>
          </cell>
          <cell r="P44">
            <v>4205028</v>
          </cell>
          <cell r="R44">
            <v>379029</v>
          </cell>
          <cell r="T44">
            <v>3.08</v>
          </cell>
          <cell r="V44">
            <v>11.1</v>
          </cell>
        </row>
        <row r="45">
          <cell r="A45" t="e">
            <v>#REF!</v>
          </cell>
          <cell r="B45">
            <v>312</v>
          </cell>
          <cell r="C45" t="e">
            <v>#REF!</v>
          </cell>
          <cell r="F45" t="str">
            <v xml:space="preserve">  GREEN RIVER UNIT 4    </v>
          </cell>
          <cell r="H45" t="str">
            <v>65-R2</v>
          </cell>
          <cell r="I45" t="str">
            <v>*</v>
          </cell>
          <cell r="J45">
            <v>-20</v>
          </cell>
          <cell r="L45">
            <v>23652944.82</v>
          </cell>
          <cell r="N45">
            <v>16557439</v>
          </cell>
          <cell r="P45">
            <v>11826097</v>
          </cell>
          <cell r="R45">
            <v>1063270</v>
          </cell>
          <cell r="T45">
            <v>4.2</v>
          </cell>
          <cell r="V45">
            <v>11.1</v>
          </cell>
        </row>
        <row r="46">
          <cell r="A46" t="e">
            <v>#REF!</v>
          </cell>
          <cell r="B46">
            <v>312</v>
          </cell>
          <cell r="C46" t="e">
            <v>#REF!</v>
          </cell>
          <cell r="F46" t="str">
            <v xml:space="preserve">  GREEN RIVER UNITS 1 &amp; 2 </v>
          </cell>
          <cell r="H46" t="str">
            <v>65-R2</v>
          </cell>
          <cell r="I46" t="str">
            <v>*</v>
          </cell>
          <cell r="J46">
            <v>-20</v>
          </cell>
          <cell r="L46">
            <v>399431.39</v>
          </cell>
          <cell r="N46">
            <v>368045</v>
          </cell>
          <cell r="P46">
            <v>111274</v>
          </cell>
          <cell r="R46">
            <v>10056</v>
          </cell>
          <cell r="T46">
            <v>2.1800000000000002</v>
          </cell>
          <cell r="V46">
            <v>11.1</v>
          </cell>
        </row>
        <row r="47">
          <cell r="A47" t="e">
            <v>#REF!</v>
          </cell>
          <cell r="B47">
            <v>312</v>
          </cell>
          <cell r="C47" t="e">
            <v>#REF!</v>
          </cell>
          <cell r="F47" t="str">
            <v xml:space="preserve">  BROWN UNIT 1</v>
          </cell>
          <cell r="H47" t="str">
            <v>65-R2</v>
          </cell>
          <cell r="I47" t="str">
            <v>*</v>
          </cell>
          <cell r="J47">
            <v>-20</v>
          </cell>
          <cell r="L47">
            <v>35546187.280000001</v>
          </cell>
          <cell r="N47">
            <v>22619327</v>
          </cell>
          <cell r="P47">
            <v>20036098</v>
          </cell>
          <cell r="R47">
            <v>1103182</v>
          </cell>
          <cell r="T47">
            <v>2.98</v>
          </cell>
          <cell r="V47">
            <v>18.2</v>
          </cell>
        </row>
        <row r="48">
          <cell r="A48" t="e">
            <v>#REF!</v>
          </cell>
          <cell r="B48">
            <v>312</v>
          </cell>
          <cell r="C48" t="e">
            <v>#REF!</v>
          </cell>
          <cell r="F48" t="str">
            <v xml:space="preserve">  BROWN UNIT 2</v>
          </cell>
          <cell r="H48" t="str">
            <v>65-R2</v>
          </cell>
          <cell r="I48" t="str">
            <v>*</v>
          </cell>
          <cell r="J48">
            <v>-20</v>
          </cell>
          <cell r="L48">
            <v>29161949.77</v>
          </cell>
          <cell r="N48">
            <v>18383045</v>
          </cell>
          <cell r="P48">
            <v>16611295</v>
          </cell>
          <cell r="R48">
            <v>916666</v>
          </cell>
          <cell r="T48">
            <v>3.01</v>
          </cell>
          <cell r="V48">
            <v>18.100000000000001</v>
          </cell>
        </row>
        <row r="49">
          <cell r="A49" t="e">
            <v>#REF!</v>
          </cell>
          <cell r="B49">
            <v>312</v>
          </cell>
          <cell r="C49" t="e">
            <v>#REF!</v>
          </cell>
          <cell r="F49" t="str">
            <v xml:space="preserve">  BROWN UNIT 3</v>
          </cell>
          <cell r="H49" t="str">
            <v>65-R2</v>
          </cell>
          <cell r="I49" t="str">
            <v>*</v>
          </cell>
          <cell r="J49">
            <v>-20</v>
          </cell>
          <cell r="L49">
            <v>79655480.640000001</v>
          </cell>
          <cell r="N49">
            <v>53468196</v>
          </cell>
          <cell r="P49">
            <v>42118379</v>
          </cell>
          <cell r="R49">
            <v>2346042</v>
          </cell>
          <cell r="T49">
            <v>2.8</v>
          </cell>
          <cell r="V49">
            <v>18</v>
          </cell>
        </row>
        <row r="50">
          <cell r="A50" t="e">
            <v>#REF!</v>
          </cell>
          <cell r="B50">
            <v>312</v>
          </cell>
          <cell r="C50" t="e">
            <v>#REF!</v>
          </cell>
          <cell r="F50" t="str">
            <v xml:space="preserve">  BROWN UNIT 1, 2 AND 3 SCRUBBER</v>
          </cell>
          <cell r="H50" t="str">
            <v>65-R2</v>
          </cell>
          <cell r="I50" t="str">
            <v>*</v>
          </cell>
          <cell r="J50">
            <v>-5</v>
          </cell>
          <cell r="T50">
            <v>3.87</v>
          </cell>
          <cell r="V50">
            <v>18</v>
          </cell>
        </row>
        <row r="51">
          <cell r="A51" t="e">
            <v>#REF!</v>
          </cell>
          <cell r="B51">
            <v>312</v>
          </cell>
          <cell r="C51" t="e">
            <v>#REF!</v>
          </cell>
          <cell r="F51" t="str">
            <v xml:space="preserve">  PINEVILLE UNIT  3      </v>
          </cell>
          <cell r="H51" t="str">
            <v>65-R2</v>
          </cell>
          <cell r="I51" t="str">
            <v>*</v>
          </cell>
          <cell r="J51">
            <v>-20</v>
          </cell>
          <cell r="L51">
            <v>279751.37</v>
          </cell>
          <cell r="N51">
            <v>335702</v>
          </cell>
          <cell r="P51">
            <v>0</v>
          </cell>
          <cell r="R51">
            <v>0</v>
          </cell>
          <cell r="T51" t="str">
            <v xml:space="preserve">             -</v>
          </cell>
          <cell r="V51" t="str">
            <v xml:space="preserve">             -</v>
          </cell>
        </row>
        <row r="52">
          <cell r="A52" t="e">
            <v>#REF!</v>
          </cell>
          <cell r="B52">
            <v>312</v>
          </cell>
          <cell r="C52" t="e">
            <v>#REF!</v>
          </cell>
          <cell r="F52" t="str">
            <v xml:space="preserve">  GHENT UNIT 1 SCRUBBER </v>
          </cell>
          <cell r="H52" t="str">
            <v>65-R2</v>
          </cell>
          <cell r="I52" t="str">
            <v>*</v>
          </cell>
          <cell r="J52">
            <v>-20</v>
          </cell>
          <cell r="L52">
            <v>86520258.200000003</v>
          </cell>
          <cell r="N52">
            <v>39966835</v>
          </cell>
          <cell r="P52">
            <v>63857475</v>
          </cell>
          <cell r="R52">
            <v>3465712</v>
          </cell>
          <cell r="T52">
            <v>3.87</v>
          </cell>
          <cell r="V52">
            <v>18.399999999999999</v>
          </cell>
        </row>
        <row r="53">
          <cell r="A53" t="e">
            <v>#REF!</v>
          </cell>
          <cell r="B53">
            <v>312</v>
          </cell>
          <cell r="C53" t="e">
            <v>#REF!</v>
          </cell>
          <cell r="F53" t="str">
            <v xml:space="preserve">  GHENT UNIT 1          </v>
          </cell>
          <cell r="H53" t="str">
            <v>65-R2</v>
          </cell>
          <cell r="I53" t="str">
            <v>*</v>
          </cell>
          <cell r="J53">
            <v>-20</v>
          </cell>
          <cell r="L53">
            <v>162626761.08000001</v>
          </cell>
          <cell r="N53">
            <v>76622234</v>
          </cell>
          <cell r="P53">
            <v>118529880</v>
          </cell>
          <cell r="R53">
            <v>6529927</v>
          </cell>
          <cell r="T53">
            <v>3.84</v>
          </cell>
          <cell r="V53">
            <v>18.2</v>
          </cell>
        </row>
        <row r="54">
          <cell r="A54" t="e">
            <v>#REF!</v>
          </cell>
          <cell r="B54">
            <v>312</v>
          </cell>
          <cell r="C54" t="e">
            <v>#REF!</v>
          </cell>
          <cell r="F54" t="str">
            <v xml:space="preserve">  GHENT UNIT 2          </v>
          </cell>
          <cell r="H54" t="str">
            <v>65-R2</v>
          </cell>
          <cell r="I54" t="str">
            <v>*</v>
          </cell>
          <cell r="J54">
            <v>-20</v>
          </cell>
          <cell r="L54">
            <v>89742087.019999996</v>
          </cell>
          <cell r="N54">
            <v>66731446</v>
          </cell>
          <cell r="P54">
            <v>40959059</v>
          </cell>
          <cell r="R54">
            <v>2197679</v>
          </cell>
          <cell r="T54">
            <v>2.33</v>
          </cell>
          <cell r="V54">
            <v>18.600000000000001</v>
          </cell>
        </row>
        <row r="55">
          <cell r="A55" t="e">
            <v>#REF!</v>
          </cell>
          <cell r="B55">
            <v>312</v>
          </cell>
          <cell r="C55" t="e">
            <v>#REF!</v>
          </cell>
          <cell r="F55" t="str">
            <v xml:space="preserve">  GHENT UNIT 3          </v>
          </cell>
          <cell r="H55" t="str">
            <v>65-R2</v>
          </cell>
          <cell r="I55" t="str">
            <v>*</v>
          </cell>
          <cell r="J55">
            <v>-20</v>
          </cell>
          <cell r="L55">
            <v>244747430.08000001</v>
          </cell>
          <cell r="N55">
            <v>120644237</v>
          </cell>
          <cell r="P55">
            <v>173052678</v>
          </cell>
          <cell r="R55">
            <v>6756924</v>
          </cell>
          <cell r="T55">
            <v>2.63</v>
          </cell>
          <cell r="U55" t="str">
            <v>**</v>
          </cell>
          <cell r="V55">
            <v>25.6</v>
          </cell>
        </row>
        <row r="56">
          <cell r="A56" t="e">
            <v>#REF!</v>
          </cell>
          <cell r="B56">
            <v>312</v>
          </cell>
          <cell r="C56" t="e">
            <v>#REF!</v>
          </cell>
          <cell r="F56" t="str">
            <v xml:space="preserve">  GHENT UNIT 4          </v>
          </cell>
          <cell r="H56" t="str">
            <v>65-R2</v>
          </cell>
          <cell r="I56" t="str">
            <v>*</v>
          </cell>
          <cell r="J56">
            <v>-20</v>
          </cell>
          <cell r="L56">
            <v>247916189.16999999</v>
          </cell>
          <cell r="N56">
            <v>109503263</v>
          </cell>
          <cell r="P56">
            <v>187996162</v>
          </cell>
          <cell r="R56">
            <v>7280499</v>
          </cell>
          <cell r="T56">
            <v>2.79</v>
          </cell>
          <cell r="V56">
            <v>25.8</v>
          </cell>
        </row>
        <row r="57">
          <cell r="A57" t="e">
            <v>#REF!</v>
          </cell>
          <cell r="B57">
            <v>312</v>
          </cell>
          <cell r="C57" t="e">
            <v>#REF!</v>
          </cell>
          <cell r="F57" t="str">
            <v xml:space="preserve">  GHENT LOCOMOTIVES - RAIL CARS</v>
          </cell>
          <cell r="H57" t="str">
            <v>25-R2</v>
          </cell>
          <cell r="I57" t="str">
            <v xml:space="preserve"> </v>
          </cell>
          <cell r="J57">
            <v>20</v>
          </cell>
          <cell r="L57">
            <v>7647232</v>
          </cell>
          <cell r="N57">
            <v>4122523</v>
          </cell>
          <cell r="P57">
            <v>1995263</v>
          </cell>
          <cell r="R57">
            <v>184405</v>
          </cell>
          <cell r="T57">
            <v>2.5</v>
          </cell>
          <cell r="V57">
            <v>10.8</v>
          </cell>
        </row>
        <row r="58">
          <cell r="B58">
            <v>312</v>
          </cell>
        </row>
        <row r="59">
          <cell r="B59">
            <v>312</v>
          </cell>
          <cell r="F59" t="str">
            <v>TOTAL ACCOUNT 312 - BOILER PLANT EQUIPMENT</v>
          </cell>
          <cell r="L59">
            <v>1034700590.52</v>
          </cell>
          <cell r="N59">
            <v>551512513</v>
          </cell>
          <cell r="P59">
            <v>687069305</v>
          </cell>
          <cell r="R59">
            <v>32753273</v>
          </cell>
          <cell r="T59">
            <v>3.1654831648969575</v>
          </cell>
          <cell r="V59">
            <v>21</v>
          </cell>
        </row>
        <row r="60">
          <cell r="B60">
            <v>312</v>
          </cell>
        </row>
        <row r="61">
          <cell r="B61">
            <v>314</v>
          </cell>
          <cell r="D61">
            <v>314</v>
          </cell>
          <cell r="F61" t="str">
            <v xml:space="preserve">TURBOGENERATOR UNITS </v>
          </cell>
        </row>
        <row r="62">
          <cell r="A62" t="e">
            <v>#REF!</v>
          </cell>
          <cell r="B62">
            <v>314</v>
          </cell>
          <cell r="C62" t="e">
            <v>#REF!</v>
          </cell>
          <cell r="F62" t="str">
            <v xml:space="preserve">  TRIMBLE COUNTY UNIT 2</v>
          </cell>
          <cell r="J62">
            <v>-15</v>
          </cell>
          <cell r="T62">
            <v>2.78</v>
          </cell>
        </row>
        <row r="63">
          <cell r="A63" t="e">
            <v>#REF!</v>
          </cell>
          <cell r="B63">
            <v>314</v>
          </cell>
          <cell r="C63" t="e">
            <v>#REF!</v>
          </cell>
          <cell r="F63" t="str">
            <v xml:space="preserve">  TRIMBLE COUNTY UNIT 2 SCRUBBER</v>
          </cell>
          <cell r="J63">
            <v>-15</v>
          </cell>
          <cell r="T63">
            <v>2.78</v>
          </cell>
        </row>
        <row r="64">
          <cell r="A64" t="e">
            <v>#REF!</v>
          </cell>
          <cell r="B64">
            <v>314</v>
          </cell>
          <cell r="C64" t="e">
            <v>#REF!</v>
          </cell>
          <cell r="F64" t="str">
            <v xml:space="preserve">  TYRONE UNIT 3         </v>
          </cell>
          <cell r="H64" t="str">
            <v>55-R2.5</v>
          </cell>
          <cell r="I64" t="str">
            <v>*</v>
          </cell>
          <cell r="J64">
            <v>-15</v>
          </cell>
          <cell r="L64">
            <v>4154426.75</v>
          </cell>
          <cell r="N64">
            <v>3064045</v>
          </cell>
          <cell r="P64">
            <v>1713546</v>
          </cell>
          <cell r="R64">
            <v>152742</v>
          </cell>
          <cell r="T64">
            <v>3.44</v>
          </cell>
          <cell r="V64">
            <v>11.2</v>
          </cell>
        </row>
        <row r="65">
          <cell r="A65" t="e">
            <v>#REF!</v>
          </cell>
          <cell r="B65">
            <v>314</v>
          </cell>
          <cell r="C65" t="e">
            <v>#REF!</v>
          </cell>
          <cell r="F65" t="str">
            <v xml:space="preserve">  TYRONE UNITS 1 &amp; 2    </v>
          </cell>
          <cell r="H65" t="str">
            <v>55-R2.5</v>
          </cell>
          <cell r="I65" t="str">
            <v>*</v>
          </cell>
          <cell r="J65">
            <v>-15</v>
          </cell>
          <cell r="L65">
            <v>1592029</v>
          </cell>
          <cell r="N65">
            <v>1830833</v>
          </cell>
          <cell r="P65">
            <v>0</v>
          </cell>
          <cell r="R65">
            <v>0</v>
          </cell>
          <cell r="T65" t="str">
            <v xml:space="preserve">             -</v>
          </cell>
          <cell r="V65" t="str">
            <v xml:space="preserve">             -</v>
          </cell>
        </row>
        <row r="66">
          <cell r="A66" t="e">
            <v>#REF!</v>
          </cell>
          <cell r="B66">
            <v>314</v>
          </cell>
          <cell r="C66" t="e">
            <v>#REF!</v>
          </cell>
          <cell r="F66" t="str">
            <v xml:space="preserve">  GREEN RIVER UNIT 3    </v>
          </cell>
          <cell r="H66" t="str">
            <v>55-R2.5</v>
          </cell>
          <cell r="I66" t="str">
            <v>*</v>
          </cell>
          <cell r="J66">
            <v>-15</v>
          </cell>
          <cell r="L66">
            <v>4214807.78</v>
          </cell>
          <cell r="N66">
            <v>3360699</v>
          </cell>
          <cell r="P66">
            <v>1486329</v>
          </cell>
          <cell r="R66">
            <v>132222</v>
          </cell>
          <cell r="T66">
            <v>2.9</v>
          </cell>
          <cell r="V66">
            <v>11.2</v>
          </cell>
        </row>
        <row r="67">
          <cell r="A67" t="e">
            <v>#REF!</v>
          </cell>
          <cell r="B67">
            <v>314</v>
          </cell>
          <cell r="C67" t="e">
            <v>#REF!</v>
          </cell>
          <cell r="F67" t="str">
            <v xml:space="preserve">  GREEN RIVER UNIT 4    </v>
          </cell>
          <cell r="H67" t="str">
            <v>55-R2.5</v>
          </cell>
          <cell r="I67" t="str">
            <v>*</v>
          </cell>
          <cell r="J67">
            <v>-15</v>
          </cell>
          <cell r="L67">
            <v>10005416.720000001</v>
          </cell>
          <cell r="N67">
            <v>6952620</v>
          </cell>
          <cell r="P67">
            <v>4553609</v>
          </cell>
          <cell r="R67">
            <v>405353</v>
          </cell>
          <cell r="T67">
            <v>3.79</v>
          </cell>
          <cell r="V67">
            <v>11.2</v>
          </cell>
        </row>
        <row r="68">
          <cell r="A68" t="e">
            <v>#REF!</v>
          </cell>
          <cell r="B68">
            <v>314</v>
          </cell>
          <cell r="C68" t="e">
            <v>#REF!</v>
          </cell>
          <cell r="F68" t="str">
            <v xml:space="preserve">  BROWN UNIT 1</v>
          </cell>
          <cell r="H68" t="str">
            <v>55-R2.5</v>
          </cell>
          <cell r="I68" t="str">
            <v>*</v>
          </cell>
          <cell r="J68">
            <v>-15</v>
          </cell>
          <cell r="L68">
            <v>4997832.45</v>
          </cell>
          <cell r="N68">
            <v>4772139</v>
          </cell>
          <cell r="P68">
            <v>975367</v>
          </cell>
          <cell r="R68">
            <v>57983</v>
          </cell>
          <cell r="T68">
            <v>1.1200000000000001</v>
          </cell>
          <cell r="V68">
            <v>16.8</v>
          </cell>
        </row>
        <row r="69">
          <cell r="A69" t="e">
            <v>#REF!</v>
          </cell>
          <cell r="B69">
            <v>314</v>
          </cell>
          <cell r="C69" t="e">
            <v>#REF!</v>
          </cell>
          <cell r="F69" t="str">
            <v xml:space="preserve">  BROWN UNIT 2</v>
          </cell>
          <cell r="H69" t="str">
            <v>55-R2.5</v>
          </cell>
          <cell r="I69" t="str">
            <v>*</v>
          </cell>
          <cell r="J69">
            <v>-15</v>
          </cell>
          <cell r="L69">
            <v>10874093.960000001</v>
          </cell>
          <cell r="N69">
            <v>6579585</v>
          </cell>
          <cell r="P69">
            <v>5925623</v>
          </cell>
          <cell r="R69">
            <v>330582</v>
          </cell>
          <cell r="T69">
            <v>2.91</v>
          </cell>
          <cell r="V69">
            <v>17.899999999999999</v>
          </cell>
        </row>
        <row r="70">
          <cell r="A70" t="e">
            <v>#REF!</v>
          </cell>
          <cell r="B70">
            <v>314</v>
          </cell>
          <cell r="C70" t="e">
            <v>#REF!</v>
          </cell>
          <cell r="F70" t="str">
            <v xml:space="preserve">  BROWN UNIT 3</v>
          </cell>
          <cell r="H70" t="str">
            <v>55-R2.5</v>
          </cell>
          <cell r="I70" t="str">
            <v>*</v>
          </cell>
          <cell r="J70">
            <v>-15</v>
          </cell>
          <cell r="L70">
            <v>27652379.120000001</v>
          </cell>
          <cell r="N70">
            <v>15279800</v>
          </cell>
          <cell r="P70">
            <v>16520436</v>
          </cell>
          <cell r="R70">
            <v>916484</v>
          </cell>
          <cell r="T70">
            <v>3.17</v>
          </cell>
          <cell r="V70">
            <v>18</v>
          </cell>
        </row>
        <row r="71">
          <cell r="A71" t="e">
            <v>#REF!</v>
          </cell>
          <cell r="B71">
            <v>314</v>
          </cell>
          <cell r="C71" t="e">
            <v>#REF!</v>
          </cell>
          <cell r="F71" t="str">
            <v xml:space="preserve">  BROWN UNIT 1, 2 AND 3 SCRUBBER</v>
          </cell>
          <cell r="H71" t="str">
            <v>55-R2.5</v>
          </cell>
          <cell r="I71" t="str">
            <v>*</v>
          </cell>
          <cell r="J71">
            <v>-5</v>
          </cell>
          <cell r="T71">
            <v>3.17</v>
          </cell>
          <cell r="V71">
            <v>17.899999999999999</v>
          </cell>
        </row>
        <row r="72">
          <cell r="A72" t="e">
            <v>#REF!</v>
          </cell>
          <cell r="B72">
            <v>314</v>
          </cell>
          <cell r="C72" t="e">
            <v>#REF!</v>
          </cell>
          <cell r="F72" t="str">
            <v xml:space="preserve">  PINEVILLE UNIT  3      </v>
          </cell>
          <cell r="H72" t="str">
            <v>55-R2.5</v>
          </cell>
          <cell r="I72" t="str">
            <v>*</v>
          </cell>
          <cell r="J72">
            <v>-15</v>
          </cell>
          <cell r="L72">
            <v>6</v>
          </cell>
          <cell r="N72">
            <v>7</v>
          </cell>
          <cell r="P72">
            <v>0</v>
          </cell>
          <cell r="R72">
            <v>0</v>
          </cell>
          <cell r="T72" t="str">
            <v xml:space="preserve">             -</v>
          </cell>
          <cell r="V72" t="str">
            <v xml:space="preserve">             -</v>
          </cell>
        </row>
        <row r="73">
          <cell r="A73" t="e">
            <v>#REF!</v>
          </cell>
          <cell r="B73">
            <v>314</v>
          </cell>
          <cell r="C73" t="e">
            <v>#REF!</v>
          </cell>
          <cell r="F73" t="str">
            <v xml:space="preserve">  GHENT UNIT 1          </v>
          </cell>
          <cell r="H73" t="str">
            <v>55-R2.5</v>
          </cell>
          <cell r="I73" t="str">
            <v>*</v>
          </cell>
          <cell r="J73">
            <v>-15</v>
          </cell>
          <cell r="L73">
            <v>25577292</v>
          </cell>
          <cell r="N73">
            <v>18903112</v>
          </cell>
          <cell r="P73">
            <v>10510773</v>
          </cell>
          <cell r="R73">
            <v>603143</v>
          </cell>
          <cell r="T73">
            <v>2.23</v>
          </cell>
          <cell r="V73">
            <v>17.399999999999999</v>
          </cell>
        </row>
        <row r="74">
          <cell r="A74" t="e">
            <v>#REF!</v>
          </cell>
          <cell r="B74">
            <v>314</v>
          </cell>
          <cell r="C74" t="e">
            <v>#REF!</v>
          </cell>
          <cell r="F74" t="str">
            <v xml:space="preserve">  GHENT UNIT 2          </v>
          </cell>
          <cell r="H74" t="str">
            <v>55-R2.5</v>
          </cell>
          <cell r="I74" t="str">
            <v>*</v>
          </cell>
          <cell r="J74">
            <v>-15</v>
          </cell>
          <cell r="L74">
            <v>29546660.859999999</v>
          </cell>
          <cell r="N74">
            <v>22189630</v>
          </cell>
          <cell r="P74">
            <v>11789030</v>
          </cell>
          <cell r="R74">
            <v>647734</v>
          </cell>
          <cell r="T74">
            <v>2.08</v>
          </cell>
          <cell r="V74">
            <v>18.2</v>
          </cell>
        </row>
        <row r="75">
          <cell r="A75" t="e">
            <v>#REF!</v>
          </cell>
          <cell r="B75">
            <v>314</v>
          </cell>
          <cell r="C75" t="e">
            <v>#REF!</v>
          </cell>
          <cell r="F75" t="str">
            <v xml:space="preserve">  GHENT UNIT 3          </v>
          </cell>
          <cell r="H75" t="str">
            <v>55-R2.5</v>
          </cell>
          <cell r="I75" t="str">
            <v>*</v>
          </cell>
          <cell r="J75">
            <v>-15</v>
          </cell>
          <cell r="L75">
            <v>39424927.729999997</v>
          </cell>
          <cell r="N75">
            <v>25475619</v>
          </cell>
          <cell r="P75">
            <v>19863048</v>
          </cell>
          <cell r="R75">
            <v>831070</v>
          </cell>
          <cell r="T75">
            <v>2.0299999999999998</v>
          </cell>
          <cell r="V75">
            <v>23.9</v>
          </cell>
        </row>
        <row r="76">
          <cell r="A76" t="e">
            <v>#REF!</v>
          </cell>
          <cell r="B76">
            <v>314</v>
          </cell>
          <cell r="C76" t="e">
            <v>#REF!</v>
          </cell>
          <cell r="F76" t="str">
            <v xml:space="preserve">  GHENT UNIT 4          </v>
          </cell>
          <cell r="H76" t="str">
            <v>55-R2.5</v>
          </cell>
          <cell r="I76" t="str">
            <v>*</v>
          </cell>
          <cell r="J76">
            <v>-15</v>
          </cell>
          <cell r="L76">
            <v>51736214.109999999</v>
          </cell>
          <cell r="N76">
            <v>30273930</v>
          </cell>
          <cell r="P76">
            <v>29222717</v>
          </cell>
          <cell r="R76">
            <v>1189146</v>
          </cell>
          <cell r="T76">
            <v>2.2000000000000002</v>
          </cell>
          <cell r="V76">
            <v>24.6</v>
          </cell>
        </row>
        <row r="77">
          <cell r="B77">
            <v>314</v>
          </cell>
        </row>
        <row r="78">
          <cell r="B78">
            <v>314</v>
          </cell>
          <cell r="F78" t="str">
            <v>TOTAL ACCOUNT 314 - TURBOGENERATOR UNITS</v>
          </cell>
          <cell r="L78">
            <v>209776086.48000002</v>
          </cell>
          <cell r="N78">
            <v>138682019</v>
          </cell>
          <cell r="P78">
            <v>102560478</v>
          </cell>
          <cell r="R78">
            <v>5266459</v>
          </cell>
          <cell r="T78">
            <v>2.5105144672922965</v>
          </cell>
          <cell r="V78">
            <v>19.5</v>
          </cell>
        </row>
        <row r="79">
          <cell r="B79">
            <v>314</v>
          </cell>
        </row>
        <row r="80">
          <cell r="B80">
            <v>315</v>
          </cell>
          <cell r="D80">
            <v>315</v>
          </cell>
          <cell r="F80" t="str">
            <v xml:space="preserve">ACCESSORY ELECTRIC EQUIPMENT </v>
          </cell>
        </row>
        <row r="81">
          <cell r="A81" t="e">
            <v>#REF!</v>
          </cell>
          <cell r="B81">
            <v>315</v>
          </cell>
          <cell r="C81" t="e">
            <v>#REF!</v>
          </cell>
          <cell r="F81" t="str">
            <v xml:space="preserve">  TRIMBLE COUNTY UNIT 2</v>
          </cell>
          <cell r="J81">
            <v>-5</v>
          </cell>
          <cell r="T81">
            <v>2.4900000000000002</v>
          </cell>
        </row>
        <row r="82">
          <cell r="A82" t="e">
            <v>#REF!</v>
          </cell>
          <cell r="B82">
            <v>315</v>
          </cell>
          <cell r="C82" t="e">
            <v>#REF!</v>
          </cell>
          <cell r="F82" t="str">
            <v xml:space="preserve">  TRIMBLE COUNTY UNIT 2 SCRUBBER</v>
          </cell>
          <cell r="J82">
            <v>-5</v>
          </cell>
          <cell r="T82">
            <v>2.4900000000000002</v>
          </cell>
        </row>
        <row r="83">
          <cell r="A83" t="e">
            <v>#REF!</v>
          </cell>
          <cell r="B83">
            <v>315</v>
          </cell>
          <cell r="C83" t="e">
            <v>#REF!</v>
          </cell>
          <cell r="F83" t="str">
            <v xml:space="preserve">  TYRONE UNIT 3         </v>
          </cell>
          <cell r="H83" t="str">
            <v>70-S3</v>
          </cell>
          <cell r="I83" t="str">
            <v>*</v>
          </cell>
          <cell r="J83">
            <v>-5</v>
          </cell>
          <cell r="L83">
            <v>570737</v>
          </cell>
          <cell r="N83">
            <v>599274</v>
          </cell>
          <cell r="P83">
            <v>0</v>
          </cell>
          <cell r="R83">
            <v>0</v>
          </cell>
          <cell r="T83" t="str">
            <v xml:space="preserve">             -</v>
          </cell>
          <cell r="V83" t="str">
            <v xml:space="preserve">             -</v>
          </cell>
        </row>
        <row r="84">
          <cell r="A84" t="e">
            <v>#REF!</v>
          </cell>
          <cell r="B84">
            <v>315</v>
          </cell>
          <cell r="C84" t="e">
            <v>#REF!</v>
          </cell>
          <cell r="F84" t="str">
            <v xml:space="preserve">  TYRONE UNITS 1 &amp; 2      </v>
          </cell>
          <cell r="H84" t="str">
            <v>70-S3</v>
          </cell>
          <cell r="I84" t="str">
            <v>*</v>
          </cell>
          <cell r="J84">
            <v>-5</v>
          </cell>
          <cell r="L84">
            <v>828017</v>
          </cell>
          <cell r="N84">
            <v>869418</v>
          </cell>
          <cell r="P84">
            <v>0</v>
          </cell>
          <cell r="R84">
            <v>0</v>
          </cell>
          <cell r="T84" t="str">
            <v xml:space="preserve">             -</v>
          </cell>
          <cell r="V84" t="str">
            <v xml:space="preserve">             -</v>
          </cell>
        </row>
        <row r="85">
          <cell r="A85" t="e">
            <v>#REF!</v>
          </cell>
          <cell r="B85">
            <v>315</v>
          </cell>
          <cell r="C85" t="e">
            <v>#REF!</v>
          </cell>
          <cell r="F85" t="str">
            <v xml:space="preserve">  GREEN RIVER UNIT 3      </v>
          </cell>
          <cell r="H85" t="str">
            <v>70-S3</v>
          </cell>
          <cell r="I85" t="str">
            <v>*</v>
          </cell>
          <cell r="J85">
            <v>-5</v>
          </cell>
          <cell r="L85">
            <v>741256.89</v>
          </cell>
          <cell r="N85">
            <v>778320</v>
          </cell>
          <cell r="P85">
            <v>0</v>
          </cell>
          <cell r="R85">
            <v>0</v>
          </cell>
          <cell r="T85" t="str">
            <v xml:space="preserve">             -</v>
          </cell>
          <cell r="V85" t="str">
            <v xml:space="preserve">             -</v>
          </cell>
        </row>
        <row r="86">
          <cell r="A86" t="e">
            <v>#REF!</v>
          </cell>
          <cell r="B86">
            <v>315</v>
          </cell>
          <cell r="C86" t="e">
            <v>#REF!</v>
          </cell>
          <cell r="F86" t="str">
            <v xml:space="preserve">  GREEN RIVER UNIT 4      </v>
          </cell>
          <cell r="H86" t="str">
            <v>70-S3</v>
          </cell>
          <cell r="I86" t="str">
            <v>*</v>
          </cell>
          <cell r="J86">
            <v>-5</v>
          </cell>
          <cell r="L86">
            <v>1145214.3799999999</v>
          </cell>
          <cell r="N86">
            <v>1008938</v>
          </cell>
          <cell r="P86">
            <v>193538</v>
          </cell>
          <cell r="R86">
            <v>16833</v>
          </cell>
          <cell r="T86">
            <v>1.46</v>
          </cell>
          <cell r="V86">
            <v>11.5</v>
          </cell>
        </row>
        <row r="87">
          <cell r="A87" t="e">
            <v>#REF!</v>
          </cell>
          <cell r="B87">
            <v>315</v>
          </cell>
          <cell r="C87" t="e">
            <v>#REF!</v>
          </cell>
          <cell r="F87" t="str">
            <v xml:space="preserve">  BROWN UNIT 1</v>
          </cell>
          <cell r="H87" t="str">
            <v>70-S3</v>
          </cell>
          <cell r="I87" t="str">
            <v>*</v>
          </cell>
          <cell r="J87">
            <v>-5</v>
          </cell>
          <cell r="L87">
            <v>3329621.65</v>
          </cell>
          <cell r="N87">
            <v>2140357</v>
          </cell>
          <cell r="P87">
            <v>1355747</v>
          </cell>
          <cell r="R87">
            <v>69582</v>
          </cell>
          <cell r="T87">
            <v>2.1</v>
          </cell>
          <cell r="V87">
            <v>19.5</v>
          </cell>
        </row>
        <row r="88">
          <cell r="A88" t="e">
            <v>#REF!</v>
          </cell>
          <cell r="B88">
            <v>315</v>
          </cell>
          <cell r="C88" t="e">
            <v>#REF!</v>
          </cell>
          <cell r="F88" t="str">
            <v xml:space="preserve">  BROWN UNIT 2</v>
          </cell>
          <cell r="H88" t="str">
            <v>70-S3</v>
          </cell>
          <cell r="I88" t="str">
            <v>*</v>
          </cell>
          <cell r="J88">
            <v>-5</v>
          </cell>
          <cell r="L88">
            <v>997856.05</v>
          </cell>
          <cell r="N88">
            <v>960046</v>
          </cell>
          <cell r="P88">
            <v>87704</v>
          </cell>
          <cell r="R88">
            <v>4503</v>
          </cell>
          <cell r="T88">
            <v>0.48</v>
          </cell>
          <cell r="V88">
            <v>19.5</v>
          </cell>
        </row>
        <row r="89">
          <cell r="A89" t="e">
            <v>#REF!</v>
          </cell>
          <cell r="B89">
            <v>315</v>
          </cell>
          <cell r="C89" t="e">
            <v>#REF!</v>
          </cell>
          <cell r="F89" t="str">
            <v xml:space="preserve">  BROWN UNIT 3</v>
          </cell>
          <cell r="H89" t="str">
            <v>70-S3</v>
          </cell>
          <cell r="I89" t="str">
            <v>*</v>
          </cell>
          <cell r="J89">
            <v>-5</v>
          </cell>
          <cell r="L89">
            <v>5145132.1399999997</v>
          </cell>
          <cell r="N89">
            <v>4867800</v>
          </cell>
          <cell r="P89">
            <v>534587</v>
          </cell>
          <cell r="R89">
            <v>27602</v>
          </cell>
          <cell r="T89">
            <v>0.54</v>
          </cell>
          <cell r="V89">
            <v>19.399999999999999</v>
          </cell>
        </row>
        <row r="90">
          <cell r="A90" t="e">
            <v>#REF!</v>
          </cell>
          <cell r="B90">
            <v>315</v>
          </cell>
          <cell r="C90" t="e">
            <v>#REF!</v>
          </cell>
          <cell r="F90" t="str">
            <v xml:space="preserve">  BROWN UNIT 1, 2 AND 3 SCRUBBER</v>
          </cell>
          <cell r="H90" t="str">
            <v>70-S3</v>
          </cell>
          <cell r="I90" t="str">
            <v>*</v>
          </cell>
          <cell r="J90">
            <v>-5</v>
          </cell>
          <cell r="T90">
            <v>2.7</v>
          </cell>
          <cell r="V90">
            <v>19.5</v>
          </cell>
        </row>
        <row r="91">
          <cell r="A91" t="e">
            <v>#REF!</v>
          </cell>
          <cell r="B91">
            <v>315</v>
          </cell>
          <cell r="C91" t="e">
            <v>#REF!</v>
          </cell>
          <cell r="F91" t="str">
            <v xml:space="preserve">  PINEVILLE UNIT  3        </v>
          </cell>
          <cell r="H91" t="str">
            <v>70-S3</v>
          </cell>
          <cell r="I91" t="str">
            <v>*</v>
          </cell>
          <cell r="J91">
            <v>-5</v>
          </cell>
          <cell r="L91">
            <v>4091</v>
          </cell>
          <cell r="N91">
            <v>4296</v>
          </cell>
          <cell r="P91">
            <v>0</v>
          </cell>
          <cell r="R91">
            <v>0</v>
          </cell>
          <cell r="T91" t="str">
            <v xml:space="preserve">             -</v>
          </cell>
          <cell r="V91" t="str">
            <v xml:space="preserve">             -</v>
          </cell>
        </row>
        <row r="92">
          <cell r="A92" t="e">
            <v>#REF!</v>
          </cell>
          <cell r="B92">
            <v>315</v>
          </cell>
          <cell r="C92" t="e">
            <v>#REF!</v>
          </cell>
          <cell r="F92" t="str">
            <v xml:space="preserve">  GHENT UNIT 1 SCRUBBER   </v>
          </cell>
          <cell r="H92" t="str">
            <v>70-S3</v>
          </cell>
          <cell r="I92" t="str">
            <v>*</v>
          </cell>
          <cell r="J92">
            <v>-5</v>
          </cell>
          <cell r="L92">
            <v>3016784</v>
          </cell>
          <cell r="N92">
            <v>1564330</v>
          </cell>
          <cell r="P92">
            <v>1603293</v>
          </cell>
          <cell r="R92">
            <v>82305</v>
          </cell>
          <cell r="T92">
            <v>2.7</v>
          </cell>
          <cell r="V92">
            <v>19.5</v>
          </cell>
        </row>
        <row r="93">
          <cell r="A93" t="e">
            <v>#REF!</v>
          </cell>
          <cell r="B93">
            <v>315</v>
          </cell>
          <cell r="C93" t="e">
            <v>#REF!</v>
          </cell>
          <cell r="F93" t="str">
            <v xml:space="preserve">  GHENT UNIT 1            </v>
          </cell>
          <cell r="H93" t="str">
            <v>70-S3</v>
          </cell>
          <cell r="I93" t="str">
            <v>*</v>
          </cell>
          <cell r="J93">
            <v>-5</v>
          </cell>
          <cell r="L93">
            <v>7641004.9000000004</v>
          </cell>
          <cell r="N93">
            <v>7191574</v>
          </cell>
          <cell r="P93">
            <v>831482</v>
          </cell>
          <cell r="R93">
            <v>43533</v>
          </cell>
          <cell r="T93">
            <v>0.55000000000000004</v>
          </cell>
          <cell r="V93">
            <v>19.100000000000001</v>
          </cell>
        </row>
        <row r="94">
          <cell r="A94" t="e">
            <v>#REF!</v>
          </cell>
          <cell r="B94">
            <v>315</v>
          </cell>
          <cell r="C94" t="e">
            <v>#REF!</v>
          </cell>
          <cell r="F94" t="str">
            <v xml:space="preserve">  GHENT UNIT 2            </v>
          </cell>
          <cell r="H94" t="str">
            <v>70-S3</v>
          </cell>
          <cell r="I94" t="str">
            <v>*</v>
          </cell>
          <cell r="J94">
            <v>-5</v>
          </cell>
          <cell r="L94">
            <v>10785959</v>
          </cell>
          <cell r="N94">
            <v>9980211</v>
          </cell>
          <cell r="P94">
            <v>1345046</v>
          </cell>
          <cell r="R94">
            <v>68085</v>
          </cell>
          <cell r="T94">
            <v>0.6</v>
          </cell>
          <cell r="V94">
            <v>19.8</v>
          </cell>
        </row>
        <row r="95">
          <cell r="A95" t="e">
            <v>#REF!</v>
          </cell>
          <cell r="B95">
            <v>315</v>
          </cell>
          <cell r="C95" t="e">
            <v>#REF!</v>
          </cell>
          <cell r="F95" t="str">
            <v xml:space="preserve">  GHENT UNIT 3            </v>
          </cell>
          <cell r="H95" t="str">
            <v>70-S3</v>
          </cell>
          <cell r="I95" t="str">
            <v>*</v>
          </cell>
          <cell r="J95">
            <v>-5</v>
          </cell>
          <cell r="L95">
            <v>25961222</v>
          </cell>
          <cell r="N95">
            <v>19868126</v>
          </cell>
          <cell r="P95">
            <v>7391157</v>
          </cell>
          <cell r="R95">
            <v>272300</v>
          </cell>
          <cell r="T95">
            <v>1.03</v>
          </cell>
          <cell r="V95">
            <v>27.1</v>
          </cell>
        </row>
        <row r="96">
          <cell r="A96" t="e">
            <v>#REF!</v>
          </cell>
          <cell r="B96">
            <v>315</v>
          </cell>
          <cell r="C96" t="e">
            <v>#REF!</v>
          </cell>
          <cell r="F96" t="str">
            <v xml:space="preserve">  GHENT UNIT 4            </v>
          </cell>
          <cell r="H96" t="str">
            <v>70-S3</v>
          </cell>
          <cell r="I96" t="str">
            <v>*</v>
          </cell>
          <cell r="J96">
            <v>-5</v>
          </cell>
          <cell r="L96">
            <v>21911934.440000001</v>
          </cell>
          <cell r="N96">
            <v>15459339</v>
          </cell>
          <cell r="P96">
            <v>7548191</v>
          </cell>
          <cell r="R96">
            <v>271762</v>
          </cell>
          <cell r="T96">
            <v>1.22</v>
          </cell>
          <cell r="V96">
            <v>27.8</v>
          </cell>
        </row>
        <row r="97">
          <cell r="B97">
            <v>315</v>
          </cell>
        </row>
        <row r="98">
          <cell r="B98">
            <v>315</v>
          </cell>
          <cell r="F98" t="str">
            <v>TOTAL ACCOUNT 315 - ACCESSORY ELECTRIC EQUIPMENT</v>
          </cell>
          <cell r="L98">
            <v>82078830.450000003</v>
          </cell>
          <cell r="N98">
            <v>65292029</v>
          </cell>
          <cell r="P98">
            <v>20890745</v>
          </cell>
          <cell r="R98">
            <v>856505</v>
          </cell>
          <cell r="T98">
            <v>1.0435151126108668</v>
          </cell>
          <cell r="V98">
            <v>24.4</v>
          </cell>
        </row>
        <row r="99">
          <cell r="B99">
            <v>315</v>
          </cell>
        </row>
        <row r="100">
          <cell r="B100">
            <v>316</v>
          </cell>
          <cell r="D100">
            <v>316</v>
          </cell>
          <cell r="E100" t="str">
            <v xml:space="preserve"> </v>
          </cell>
          <cell r="F100" t="str">
            <v xml:space="preserve">MISCELLANEOUS PLANT EQUIPMENT </v>
          </cell>
        </row>
        <row r="101">
          <cell r="A101" t="e">
            <v>#REF!</v>
          </cell>
          <cell r="B101">
            <v>316</v>
          </cell>
          <cell r="C101" t="e">
            <v>#REF!</v>
          </cell>
          <cell r="F101" t="str">
            <v xml:space="preserve">  TRIMBLE COUNTY UNIT 2</v>
          </cell>
          <cell r="J101">
            <v>0</v>
          </cell>
          <cell r="T101">
            <v>3</v>
          </cell>
        </row>
        <row r="102">
          <cell r="A102" t="e">
            <v>#REF!</v>
          </cell>
          <cell r="B102">
            <v>316</v>
          </cell>
          <cell r="C102" t="e">
            <v>#REF!</v>
          </cell>
          <cell r="F102" t="str">
            <v xml:space="preserve">  TRIMBLE COUNTY UNIT 2 SCRUBBER</v>
          </cell>
          <cell r="J102">
            <v>0</v>
          </cell>
          <cell r="T102">
            <v>3</v>
          </cell>
        </row>
        <row r="103">
          <cell r="A103" t="e">
            <v>#REF!</v>
          </cell>
          <cell r="B103">
            <v>316</v>
          </cell>
          <cell r="C103" t="e">
            <v>#REF!</v>
          </cell>
          <cell r="F103" t="str">
            <v xml:space="preserve">  TYRONE UNIT 3         </v>
          </cell>
          <cell r="H103" t="str">
            <v>70-R1.5</v>
          </cell>
          <cell r="I103" t="str">
            <v>*</v>
          </cell>
          <cell r="J103">
            <v>0</v>
          </cell>
          <cell r="L103">
            <v>508751.25</v>
          </cell>
          <cell r="N103">
            <v>315228</v>
          </cell>
          <cell r="P103">
            <v>193523</v>
          </cell>
          <cell r="R103">
            <v>17551</v>
          </cell>
          <cell r="T103">
            <v>3.12</v>
          </cell>
          <cell r="V103">
            <v>11</v>
          </cell>
        </row>
        <row r="104">
          <cell r="A104" t="e">
            <v>#REF!</v>
          </cell>
          <cell r="B104">
            <v>316</v>
          </cell>
          <cell r="C104" t="e">
            <v>#REF!</v>
          </cell>
          <cell r="F104" t="str">
            <v xml:space="preserve">  TYRONE UNITS 1 &amp; 2    </v>
          </cell>
          <cell r="H104" t="str">
            <v>70-R1.5</v>
          </cell>
          <cell r="I104" t="str">
            <v>*</v>
          </cell>
          <cell r="J104">
            <v>0</v>
          </cell>
          <cell r="L104">
            <v>59096.15</v>
          </cell>
          <cell r="N104">
            <v>59096</v>
          </cell>
          <cell r="P104">
            <v>0</v>
          </cell>
          <cell r="R104">
            <v>0</v>
          </cell>
          <cell r="T104" t="str">
            <v xml:space="preserve">             -</v>
          </cell>
          <cell r="V104" t="str">
            <v xml:space="preserve">             -</v>
          </cell>
        </row>
        <row r="105">
          <cell r="A105" t="e">
            <v>#REF!</v>
          </cell>
          <cell r="B105">
            <v>316</v>
          </cell>
          <cell r="C105" t="e">
            <v>#REF!</v>
          </cell>
          <cell r="F105" t="str">
            <v xml:space="preserve">  GREEN RIVER UNIT 3    </v>
          </cell>
          <cell r="H105" t="str">
            <v>70-R1.5</v>
          </cell>
          <cell r="I105" t="str">
            <v>*</v>
          </cell>
          <cell r="J105">
            <v>0</v>
          </cell>
          <cell r="L105">
            <v>153389.71</v>
          </cell>
          <cell r="N105">
            <v>81176</v>
          </cell>
          <cell r="P105">
            <v>72214</v>
          </cell>
          <cell r="R105">
            <v>6560</v>
          </cell>
          <cell r="T105">
            <v>3.97</v>
          </cell>
          <cell r="V105">
            <v>11</v>
          </cell>
        </row>
        <row r="106">
          <cell r="A106" t="e">
            <v>#REF!</v>
          </cell>
          <cell r="B106">
            <v>316</v>
          </cell>
          <cell r="C106" t="e">
            <v>#REF!</v>
          </cell>
          <cell r="F106" t="str">
            <v xml:space="preserve">  GREEN RIVER UNIT 4    </v>
          </cell>
          <cell r="H106" t="str">
            <v>70-R1.5</v>
          </cell>
          <cell r="I106" t="str">
            <v>*</v>
          </cell>
          <cell r="J106">
            <v>0</v>
          </cell>
          <cell r="L106">
            <v>2096051.79</v>
          </cell>
          <cell r="N106">
            <v>1391491</v>
          </cell>
          <cell r="P106">
            <v>704560</v>
          </cell>
          <cell r="R106">
            <v>63637</v>
          </cell>
          <cell r="T106">
            <v>2.71</v>
          </cell>
          <cell r="V106">
            <v>11.1</v>
          </cell>
        </row>
        <row r="107">
          <cell r="A107" t="e">
            <v>#REF!</v>
          </cell>
          <cell r="B107">
            <v>316</v>
          </cell>
          <cell r="C107" t="e">
            <v>#REF!</v>
          </cell>
          <cell r="F107" t="str">
            <v xml:space="preserve">  GREEN RIVER UNITS 1 &amp; 2 </v>
          </cell>
          <cell r="H107" t="str">
            <v>70-R1.5</v>
          </cell>
          <cell r="I107" t="str">
            <v>*</v>
          </cell>
          <cell r="J107">
            <v>0</v>
          </cell>
          <cell r="L107">
            <v>84747.63</v>
          </cell>
          <cell r="N107">
            <v>84748</v>
          </cell>
          <cell r="P107">
            <v>0</v>
          </cell>
          <cell r="R107">
            <v>0</v>
          </cell>
          <cell r="T107" t="str">
            <v xml:space="preserve">             -</v>
          </cell>
          <cell r="V107" t="str">
            <v xml:space="preserve">             -</v>
          </cell>
        </row>
        <row r="108">
          <cell r="A108" t="e">
            <v>#REF!</v>
          </cell>
          <cell r="B108">
            <v>316</v>
          </cell>
          <cell r="C108" t="e">
            <v>#REF!</v>
          </cell>
          <cell r="F108" t="str">
            <v xml:space="preserve">  BROWN UNIT 1</v>
          </cell>
          <cell r="H108" t="str">
            <v>70-R1.5</v>
          </cell>
          <cell r="I108" t="str">
            <v>*</v>
          </cell>
          <cell r="J108">
            <v>0</v>
          </cell>
          <cell r="L108">
            <v>424040.93</v>
          </cell>
          <cell r="N108">
            <v>240971</v>
          </cell>
          <cell r="P108">
            <v>183070</v>
          </cell>
          <cell r="R108">
            <v>10204</v>
          </cell>
          <cell r="T108">
            <v>2.2599999999999998</v>
          </cell>
          <cell r="V108">
            <v>17.899999999999999</v>
          </cell>
        </row>
        <row r="109">
          <cell r="A109" t="e">
            <v>#REF!</v>
          </cell>
          <cell r="B109">
            <v>316</v>
          </cell>
          <cell r="C109" t="e">
            <v>#REF!</v>
          </cell>
          <cell r="F109" t="str">
            <v xml:space="preserve">  BROWN UNIT 2</v>
          </cell>
          <cell r="H109" t="str">
            <v>70-R1.5</v>
          </cell>
          <cell r="I109" t="str">
            <v>*</v>
          </cell>
          <cell r="J109">
            <v>0</v>
          </cell>
          <cell r="L109">
            <v>85648</v>
          </cell>
          <cell r="N109">
            <v>73141</v>
          </cell>
          <cell r="P109">
            <v>12507</v>
          </cell>
          <cell r="R109">
            <v>701</v>
          </cell>
          <cell r="T109">
            <v>0.71</v>
          </cell>
          <cell r="V109">
            <v>17.8</v>
          </cell>
        </row>
        <row r="110">
          <cell r="A110" t="e">
            <v>#REF!</v>
          </cell>
          <cell r="B110">
            <v>316</v>
          </cell>
          <cell r="C110" t="e">
            <v>#REF!</v>
          </cell>
          <cell r="F110" t="str">
            <v xml:space="preserve">  BROWN UNIT 3</v>
          </cell>
          <cell r="H110" t="str">
            <v>70-R1.5</v>
          </cell>
          <cell r="I110" t="str">
            <v>*</v>
          </cell>
          <cell r="J110">
            <v>0</v>
          </cell>
          <cell r="L110">
            <v>4233635.79</v>
          </cell>
          <cell r="N110">
            <v>2355622</v>
          </cell>
          <cell r="P110">
            <v>1878013</v>
          </cell>
          <cell r="R110">
            <v>104641</v>
          </cell>
          <cell r="T110">
            <v>2.33</v>
          </cell>
          <cell r="V110">
            <v>17.899999999999999</v>
          </cell>
        </row>
        <row r="111">
          <cell r="A111" t="e">
            <v>#REF!</v>
          </cell>
          <cell r="B111">
            <v>316</v>
          </cell>
          <cell r="C111" t="e">
            <v>#REF!</v>
          </cell>
          <cell r="F111" t="str">
            <v xml:space="preserve">  BROWN UNIT 1, 2 AND 3 SCRUBBER</v>
          </cell>
          <cell r="H111" t="str">
            <v>70-R1.5</v>
          </cell>
          <cell r="I111" t="str">
            <v>*</v>
          </cell>
          <cell r="J111">
            <v>-5</v>
          </cell>
          <cell r="T111">
            <v>2.33</v>
          </cell>
          <cell r="V111">
            <v>17.899999999999999</v>
          </cell>
        </row>
        <row r="112">
          <cell r="A112" t="e">
            <v>#REF!</v>
          </cell>
          <cell r="B112">
            <v>316</v>
          </cell>
          <cell r="C112" t="e">
            <v>#REF!</v>
          </cell>
          <cell r="F112" t="str">
            <v xml:space="preserve">  PINEVILLE UNIT  3      </v>
          </cell>
          <cell r="H112" t="str">
            <v>70-R1.5</v>
          </cell>
          <cell r="I112" t="str">
            <v>*</v>
          </cell>
          <cell r="J112">
            <v>0</v>
          </cell>
          <cell r="L112">
            <v>56611</v>
          </cell>
          <cell r="N112">
            <v>55938</v>
          </cell>
          <cell r="P112">
            <v>673</v>
          </cell>
          <cell r="R112">
            <v>193</v>
          </cell>
          <cell r="T112">
            <v>0</v>
          </cell>
          <cell r="V112">
            <v>3.5</v>
          </cell>
        </row>
        <row r="113">
          <cell r="A113" t="e">
            <v>#REF!</v>
          </cell>
          <cell r="B113">
            <v>316</v>
          </cell>
          <cell r="C113" t="e">
            <v>#REF!</v>
          </cell>
          <cell r="F113" t="str">
            <v xml:space="preserve">  GHENT UNIT 1 SCRUBBER </v>
          </cell>
          <cell r="H113" t="str">
            <v>70-R1.5</v>
          </cell>
          <cell r="I113" t="str">
            <v>*</v>
          </cell>
          <cell r="J113">
            <v>0</v>
          </cell>
          <cell r="L113">
            <v>985410</v>
          </cell>
          <cell r="N113">
            <v>450352</v>
          </cell>
          <cell r="P113">
            <v>535058</v>
          </cell>
          <cell r="R113">
            <v>29529</v>
          </cell>
          <cell r="T113">
            <v>2.87</v>
          </cell>
          <cell r="V113">
            <v>18.100000000000001</v>
          </cell>
        </row>
        <row r="114">
          <cell r="A114" t="e">
            <v>#REF!</v>
          </cell>
          <cell r="B114">
            <v>316</v>
          </cell>
          <cell r="C114" t="e">
            <v>#REF!</v>
          </cell>
          <cell r="F114" t="str">
            <v xml:space="preserve">  GHENT UNIT 1          </v>
          </cell>
          <cell r="H114" t="str">
            <v>70-R1.5</v>
          </cell>
          <cell r="I114" t="str">
            <v>*</v>
          </cell>
          <cell r="J114">
            <v>0</v>
          </cell>
          <cell r="L114">
            <v>1756976.98</v>
          </cell>
          <cell r="N114">
            <v>1283365</v>
          </cell>
          <cell r="P114">
            <v>473612</v>
          </cell>
          <cell r="R114">
            <v>26492</v>
          </cell>
          <cell r="T114">
            <v>1.38</v>
          </cell>
          <cell r="V114">
            <v>17.899999999999999</v>
          </cell>
        </row>
        <row r="115">
          <cell r="A115" t="e">
            <v>#REF!</v>
          </cell>
          <cell r="B115">
            <v>316</v>
          </cell>
          <cell r="C115" t="e">
            <v>#REF!</v>
          </cell>
          <cell r="F115" t="str">
            <v xml:space="preserve">  GHENT UNIT 2          </v>
          </cell>
          <cell r="H115" t="str">
            <v>70-R1.5</v>
          </cell>
          <cell r="I115" t="str">
            <v>*</v>
          </cell>
          <cell r="J115">
            <v>0</v>
          </cell>
          <cell r="L115">
            <v>1493092.78</v>
          </cell>
          <cell r="N115">
            <v>1168299</v>
          </cell>
          <cell r="P115">
            <v>324794</v>
          </cell>
          <cell r="R115">
            <v>17453</v>
          </cell>
          <cell r="T115">
            <v>1.07</v>
          </cell>
          <cell r="V115">
            <v>18.600000000000001</v>
          </cell>
        </row>
        <row r="116">
          <cell r="A116" t="e">
            <v>#REF!</v>
          </cell>
          <cell r="B116">
            <v>316</v>
          </cell>
          <cell r="C116" t="e">
            <v>#REF!</v>
          </cell>
          <cell r="F116" t="str">
            <v xml:space="preserve">  GHENT UNIT 3          </v>
          </cell>
          <cell r="H116" t="str">
            <v>70-R1.5</v>
          </cell>
          <cell r="I116" t="str">
            <v>*</v>
          </cell>
          <cell r="J116">
            <v>0</v>
          </cell>
          <cell r="L116">
            <v>3118291.77</v>
          </cell>
          <cell r="N116">
            <v>2004428</v>
          </cell>
          <cell r="P116">
            <v>113864</v>
          </cell>
          <cell r="R116">
            <v>43990</v>
          </cell>
          <cell r="T116">
            <v>1.4</v>
          </cell>
          <cell r="V116">
            <v>2.6</v>
          </cell>
        </row>
        <row r="117">
          <cell r="A117" t="e">
            <v>#REF!</v>
          </cell>
          <cell r="B117">
            <v>316</v>
          </cell>
          <cell r="C117" t="e">
            <v>#REF!</v>
          </cell>
          <cell r="F117" t="str">
            <v xml:space="preserve">  GHENT UNIT 4          </v>
          </cell>
          <cell r="H117" t="str">
            <v>70-R1.5</v>
          </cell>
          <cell r="I117" t="str">
            <v>*</v>
          </cell>
          <cell r="J117">
            <v>0</v>
          </cell>
          <cell r="L117">
            <v>6052103.2699999996</v>
          </cell>
          <cell r="N117">
            <v>2775136</v>
          </cell>
          <cell r="P117">
            <v>3276968</v>
          </cell>
          <cell r="R117">
            <v>128225</v>
          </cell>
          <cell r="T117">
            <v>2.0299999999999998</v>
          </cell>
          <cell r="V117">
            <v>25.6</v>
          </cell>
        </row>
        <row r="118">
          <cell r="A118" t="e">
            <v>#REF!</v>
          </cell>
          <cell r="B118">
            <v>316</v>
          </cell>
          <cell r="C118" t="e">
            <v>#REF!</v>
          </cell>
          <cell r="F118" t="str">
            <v xml:space="preserve">  SYSTEM LABORATORY     </v>
          </cell>
          <cell r="H118" t="str">
            <v>70-R1.5</v>
          </cell>
          <cell r="I118" t="str">
            <v>*</v>
          </cell>
          <cell r="J118">
            <v>0</v>
          </cell>
          <cell r="L118">
            <v>2198264.39</v>
          </cell>
          <cell r="N118">
            <v>555212</v>
          </cell>
          <cell r="P118">
            <v>1643053</v>
          </cell>
          <cell r="R118">
            <v>65004</v>
          </cell>
          <cell r="T118">
            <v>2.74</v>
          </cell>
          <cell r="V118">
            <v>25.3</v>
          </cell>
        </row>
        <row r="119">
          <cell r="B119">
            <v>316</v>
          </cell>
        </row>
        <row r="120">
          <cell r="B120">
            <v>316</v>
          </cell>
          <cell r="F120" t="str">
            <v>TOTAL ACCOUNT 316 - MISCELLANEOUS PLANT EQUIPMENT</v>
          </cell>
          <cell r="L120">
            <v>23306111.439999998</v>
          </cell>
          <cell r="N120">
            <v>12894203</v>
          </cell>
          <cell r="P120">
            <v>9411909</v>
          </cell>
          <cell r="R120">
            <v>514180</v>
          </cell>
          <cell r="T120">
            <v>2.206202443182002</v>
          </cell>
          <cell r="V120">
            <v>18.3</v>
          </cell>
        </row>
        <row r="121">
          <cell r="B121">
            <v>316</v>
          </cell>
        </row>
        <row r="122">
          <cell r="B122">
            <v>316</v>
          </cell>
          <cell r="F122" t="str">
            <v xml:space="preserve">    TOTAL STEAM PRODUCTION PLANT </v>
          </cell>
          <cell r="L122">
            <v>1508477404.52</v>
          </cell>
          <cell r="N122">
            <v>893492883</v>
          </cell>
          <cell r="P122">
            <v>861366898</v>
          </cell>
          <cell r="R122">
            <v>41140652</v>
          </cell>
        </row>
        <row r="123">
          <cell r="B123">
            <v>316</v>
          </cell>
        </row>
        <row r="124">
          <cell r="B124">
            <v>316</v>
          </cell>
          <cell r="F124" t="str">
            <v>HYDROELECTRIC PRODUCTION PLANT</v>
          </cell>
        </row>
        <row r="125">
          <cell r="B125">
            <v>316</v>
          </cell>
        </row>
        <row r="126">
          <cell r="B126">
            <v>330.1</v>
          </cell>
          <cell r="D126">
            <v>330.1</v>
          </cell>
          <cell r="F126" t="str">
            <v>LAND AND LAND RIGHTS</v>
          </cell>
        </row>
        <row r="127">
          <cell r="A127" t="e">
            <v>#REF!</v>
          </cell>
          <cell r="B127">
            <v>330.1</v>
          </cell>
          <cell r="C127" t="e">
            <v>#REF!</v>
          </cell>
          <cell r="F127" t="str">
            <v xml:space="preserve">  DIX DAM  </v>
          </cell>
          <cell r="H127" t="str">
            <v>100-R4</v>
          </cell>
          <cell r="I127" t="str">
            <v>*</v>
          </cell>
          <cell r="J127">
            <v>0</v>
          </cell>
          <cell r="L127">
            <v>879311.47</v>
          </cell>
          <cell r="N127">
            <v>905781</v>
          </cell>
          <cell r="P127">
            <v>-26470</v>
          </cell>
          <cell r="R127">
            <v>0</v>
          </cell>
          <cell r="T127" t="str">
            <v xml:space="preserve">             -</v>
          </cell>
          <cell r="V127" t="str">
            <v xml:space="preserve">             -</v>
          </cell>
        </row>
        <row r="128">
          <cell r="B128">
            <v>330.1</v>
          </cell>
        </row>
        <row r="129">
          <cell r="B129">
            <v>330.1</v>
          </cell>
          <cell r="F129" t="str">
            <v>TOTAL ACCOUNT 330.1 - LAND RIGHTS</v>
          </cell>
          <cell r="L129">
            <v>879311.47</v>
          </cell>
          <cell r="N129">
            <v>905781</v>
          </cell>
          <cell r="P129">
            <v>-26470</v>
          </cell>
          <cell r="R129">
            <v>0</v>
          </cell>
          <cell r="T129" t="str">
            <v xml:space="preserve">             -</v>
          </cell>
          <cell r="V129" t="str">
            <v xml:space="preserve">             -</v>
          </cell>
        </row>
        <row r="130">
          <cell r="B130">
            <v>330.1</v>
          </cell>
        </row>
        <row r="131">
          <cell r="B131">
            <v>331</v>
          </cell>
          <cell r="D131">
            <v>331</v>
          </cell>
          <cell r="F131" t="str">
            <v>STRUCTURES AND IMPROVEMENTS</v>
          </cell>
        </row>
        <row r="132">
          <cell r="A132" t="e">
            <v>#REF!</v>
          </cell>
          <cell r="B132">
            <v>331</v>
          </cell>
          <cell r="C132" t="e">
            <v>#REF!</v>
          </cell>
          <cell r="F132" t="str">
            <v xml:space="preserve">  DIX DAM                  </v>
          </cell>
          <cell r="H132" t="str">
            <v>90-S2.5</v>
          </cell>
          <cell r="I132" t="str">
            <v>*</v>
          </cell>
          <cell r="J132">
            <v>-5</v>
          </cell>
          <cell r="L132">
            <v>453195</v>
          </cell>
          <cell r="N132">
            <v>316800</v>
          </cell>
          <cell r="P132">
            <v>159057</v>
          </cell>
          <cell r="R132">
            <v>5936</v>
          </cell>
          <cell r="T132">
            <v>1.29</v>
          </cell>
          <cell r="V132">
            <v>26.8</v>
          </cell>
        </row>
        <row r="133">
          <cell r="B133">
            <v>331</v>
          </cell>
        </row>
        <row r="134">
          <cell r="B134">
            <v>331</v>
          </cell>
          <cell r="F134" t="str">
            <v>TOTAL ACCOUNT 331 - STRUCTURES AND IMPROVEMENTS</v>
          </cell>
          <cell r="L134">
            <v>453195</v>
          </cell>
          <cell r="N134">
            <v>316800</v>
          </cell>
          <cell r="P134">
            <v>159057</v>
          </cell>
          <cell r="R134">
            <v>5936</v>
          </cell>
          <cell r="T134">
            <v>1.3098114498174076</v>
          </cell>
          <cell r="V134">
            <v>26.8</v>
          </cell>
        </row>
        <row r="135">
          <cell r="B135">
            <v>331</v>
          </cell>
        </row>
        <row r="136">
          <cell r="B136">
            <v>332</v>
          </cell>
          <cell r="D136">
            <v>332</v>
          </cell>
          <cell r="F136" t="str">
            <v>RESERVOIRS, DAMS &amp; WATERWAY</v>
          </cell>
        </row>
        <row r="137">
          <cell r="A137" t="e">
            <v>#REF!</v>
          </cell>
          <cell r="B137">
            <v>332</v>
          </cell>
          <cell r="C137" t="e">
            <v>#REF!</v>
          </cell>
          <cell r="F137" t="str">
            <v xml:space="preserve">  DIX DAM                  </v>
          </cell>
          <cell r="H137" t="str">
            <v>100-S2.5</v>
          </cell>
          <cell r="I137" t="str">
            <v>*</v>
          </cell>
          <cell r="J137">
            <v>0</v>
          </cell>
          <cell r="L137">
            <v>7954452.04</v>
          </cell>
          <cell r="N137">
            <v>6384461</v>
          </cell>
          <cell r="P137">
            <v>1569991</v>
          </cell>
          <cell r="R137">
            <v>57862</v>
          </cell>
          <cell r="T137">
            <v>0.72</v>
          </cell>
          <cell r="V137">
            <v>27.1</v>
          </cell>
        </row>
        <row r="138">
          <cell r="B138">
            <v>332</v>
          </cell>
        </row>
        <row r="139">
          <cell r="B139">
            <v>332</v>
          </cell>
          <cell r="F139" t="str">
            <v>TOTAL ACCOUNT 332 - RESERVOIRS, DAMS &amp; WATERWAYS</v>
          </cell>
          <cell r="L139">
            <v>7954452.04</v>
          </cell>
          <cell r="N139">
            <v>6384461</v>
          </cell>
          <cell r="P139">
            <v>1569991</v>
          </cell>
          <cell r="R139">
            <v>57862</v>
          </cell>
          <cell r="T139">
            <v>0.72741654244734122</v>
          </cell>
          <cell r="V139">
            <v>27.1</v>
          </cell>
        </row>
        <row r="140">
          <cell r="B140">
            <v>332</v>
          </cell>
        </row>
        <row r="141">
          <cell r="B141">
            <v>333</v>
          </cell>
          <cell r="D141">
            <v>333</v>
          </cell>
          <cell r="F141" t="str">
            <v>WATER WHEELS, TURBINES &amp; GENERATORS</v>
          </cell>
        </row>
        <row r="142">
          <cell r="A142" t="e">
            <v>#REF!</v>
          </cell>
          <cell r="B142">
            <v>333</v>
          </cell>
          <cell r="C142" t="e">
            <v>#REF!</v>
          </cell>
          <cell r="F142" t="str">
            <v xml:space="preserve">  DIX DAM                   </v>
          </cell>
          <cell r="H142" t="str">
            <v>80-R3</v>
          </cell>
          <cell r="I142" t="str">
            <v>*</v>
          </cell>
          <cell r="J142">
            <v>-10</v>
          </cell>
          <cell r="L142">
            <v>420536.56</v>
          </cell>
          <cell r="N142">
            <v>394072</v>
          </cell>
          <cell r="P142">
            <v>68518</v>
          </cell>
          <cell r="R142">
            <v>2877</v>
          </cell>
          <cell r="T142">
            <v>0.66</v>
          </cell>
          <cell r="V142">
            <v>23.8</v>
          </cell>
        </row>
        <row r="143">
          <cell r="B143">
            <v>333</v>
          </cell>
        </row>
        <row r="144">
          <cell r="B144">
            <v>333</v>
          </cell>
          <cell r="F144" t="str">
            <v>TOTAL ACCOUNT 333 - WATER WHEELS, TURBINES &amp; GENERATORS</v>
          </cell>
          <cell r="L144">
            <v>420536.56</v>
          </cell>
          <cell r="N144">
            <v>394072</v>
          </cell>
          <cell r="P144">
            <v>68518</v>
          </cell>
          <cell r="R144">
            <v>2877</v>
          </cell>
          <cell r="T144">
            <v>0.68412601273002283</v>
          </cell>
          <cell r="V144">
            <v>23.8</v>
          </cell>
        </row>
        <row r="145">
          <cell r="B145">
            <v>333</v>
          </cell>
        </row>
        <row r="146">
          <cell r="B146">
            <v>334</v>
          </cell>
          <cell r="D146">
            <v>334</v>
          </cell>
          <cell r="F146" t="str">
            <v>ACCESSORY ELECTRIC EQUIPMENT</v>
          </cell>
        </row>
        <row r="147">
          <cell r="A147" t="e">
            <v>#REF!</v>
          </cell>
          <cell r="B147">
            <v>334</v>
          </cell>
          <cell r="C147" t="e">
            <v>#REF!</v>
          </cell>
          <cell r="F147" t="str">
            <v xml:space="preserve">  DIX DAM                   </v>
          </cell>
          <cell r="H147" t="str">
            <v>40-L2.5</v>
          </cell>
          <cell r="I147" t="str">
            <v>*</v>
          </cell>
          <cell r="J147">
            <v>0</v>
          </cell>
          <cell r="L147">
            <v>85383.14</v>
          </cell>
          <cell r="N147">
            <v>76888</v>
          </cell>
          <cell r="P147">
            <v>8495</v>
          </cell>
          <cell r="R147">
            <v>796</v>
          </cell>
          <cell r="T147">
            <v>0.83</v>
          </cell>
          <cell r="V147">
            <v>10.7</v>
          </cell>
        </row>
        <row r="148">
          <cell r="B148">
            <v>334</v>
          </cell>
        </row>
        <row r="149">
          <cell r="B149">
            <v>334</v>
          </cell>
          <cell r="F149" t="str">
            <v>TOTAL ACCOUNT 334 - ACCESSORY ELECTRIC EQUIPMENT</v>
          </cell>
          <cell r="L149">
            <v>85383.14</v>
          </cell>
          <cell r="N149">
            <v>76888</v>
          </cell>
          <cell r="P149">
            <v>8495</v>
          </cell>
          <cell r="R149">
            <v>796</v>
          </cell>
          <cell r="T149">
            <v>0.93226836117762824</v>
          </cell>
          <cell r="V149">
            <v>10.7</v>
          </cell>
        </row>
        <row r="150">
          <cell r="B150">
            <v>334</v>
          </cell>
        </row>
        <row r="151">
          <cell r="B151">
            <v>335</v>
          </cell>
          <cell r="D151">
            <v>335</v>
          </cell>
          <cell r="F151" t="str">
            <v>MISCELLANEOUS POWER PLANT EQUIPMENT</v>
          </cell>
        </row>
        <row r="152">
          <cell r="A152" t="e">
            <v>#REF!</v>
          </cell>
          <cell r="B152">
            <v>335</v>
          </cell>
          <cell r="C152" t="e">
            <v>#REF!</v>
          </cell>
          <cell r="F152" t="str">
            <v xml:space="preserve">  DIX DAM                   </v>
          </cell>
          <cell r="H152" t="str">
            <v>35-L1</v>
          </cell>
          <cell r="I152" t="str">
            <v>*</v>
          </cell>
          <cell r="J152">
            <v>0</v>
          </cell>
          <cell r="L152">
            <v>101512.96000000001</v>
          </cell>
          <cell r="N152">
            <v>39455</v>
          </cell>
          <cell r="P152">
            <v>62058</v>
          </cell>
          <cell r="R152">
            <v>4275</v>
          </cell>
          <cell r="T152">
            <v>3.55</v>
          </cell>
          <cell r="V152">
            <v>14.5</v>
          </cell>
        </row>
        <row r="153">
          <cell r="B153">
            <v>335</v>
          </cell>
        </row>
        <row r="154">
          <cell r="B154">
            <v>335</v>
          </cell>
          <cell r="F154" t="str">
            <v>TOTAL ACCOUNT 335 - MISCELLANEOUS POWER PLANT EQUIPMENT</v>
          </cell>
          <cell r="L154">
            <v>101512.96000000001</v>
          </cell>
          <cell r="N154">
            <v>39455</v>
          </cell>
          <cell r="P154">
            <v>62058</v>
          </cell>
          <cell r="R154">
            <v>4275</v>
          </cell>
          <cell r="T154">
            <v>4.2112849433215223</v>
          </cell>
          <cell r="V154">
            <v>14.5</v>
          </cell>
        </row>
        <row r="155">
          <cell r="B155">
            <v>335</v>
          </cell>
        </row>
        <row r="156">
          <cell r="B156">
            <v>336</v>
          </cell>
          <cell r="D156">
            <v>336</v>
          </cell>
          <cell r="F156" t="str">
            <v>ROADS, RAILROADS &amp; BRIDGES</v>
          </cell>
        </row>
        <row r="157">
          <cell r="A157" t="e">
            <v>#REF!</v>
          </cell>
          <cell r="B157">
            <v>336</v>
          </cell>
          <cell r="C157" t="e">
            <v>#REF!</v>
          </cell>
          <cell r="F157" t="str">
            <v xml:space="preserve">  DIX DAM                  </v>
          </cell>
          <cell r="H157" t="str">
            <v>55-R4</v>
          </cell>
          <cell r="I157" t="str">
            <v>*</v>
          </cell>
          <cell r="J157">
            <v>0</v>
          </cell>
          <cell r="L157">
            <v>46976.13</v>
          </cell>
          <cell r="N157">
            <v>48390</v>
          </cell>
          <cell r="P157">
            <v>-1414</v>
          </cell>
          <cell r="R157">
            <v>0</v>
          </cell>
          <cell r="T157" t="str">
            <v xml:space="preserve">             -</v>
          </cell>
          <cell r="V157" t="str">
            <v xml:space="preserve">             -</v>
          </cell>
        </row>
        <row r="158">
          <cell r="B158">
            <v>336</v>
          </cell>
        </row>
        <row r="159">
          <cell r="B159">
            <v>336</v>
          </cell>
          <cell r="F159" t="str">
            <v>TOTAL ACCOUNT 336 - ROADS, RAILROADS &amp; BRIDGES</v>
          </cell>
          <cell r="L159">
            <v>46976.13</v>
          </cell>
          <cell r="N159">
            <v>48390</v>
          </cell>
          <cell r="P159">
            <v>-1414</v>
          </cell>
          <cell r="R159">
            <v>0</v>
          </cell>
          <cell r="T159" t="str">
            <v xml:space="preserve">             -</v>
          </cell>
          <cell r="V159" t="str">
            <v xml:space="preserve">             -</v>
          </cell>
        </row>
        <row r="160">
          <cell r="B160">
            <v>336</v>
          </cell>
        </row>
        <row r="161">
          <cell r="B161">
            <v>336</v>
          </cell>
          <cell r="F161" t="str">
            <v xml:space="preserve">    TOTAL HYDROELECTRIC PRODUCTION PLANT </v>
          </cell>
          <cell r="L161">
            <v>9941367.3000000007</v>
          </cell>
          <cell r="N161">
            <v>8165847</v>
          </cell>
          <cell r="P161">
            <v>1840235</v>
          </cell>
          <cell r="R161">
            <v>71746</v>
          </cell>
        </row>
        <row r="162">
          <cell r="B162">
            <v>336</v>
          </cell>
        </row>
        <row r="163">
          <cell r="B163">
            <v>336</v>
          </cell>
        </row>
        <row r="164">
          <cell r="B164">
            <v>336</v>
          </cell>
          <cell r="F164" t="str">
            <v>OTHER PRODUCTION PLANT</v>
          </cell>
        </row>
        <row r="165">
          <cell r="B165">
            <v>336</v>
          </cell>
        </row>
        <row r="166">
          <cell r="B166">
            <v>340.1</v>
          </cell>
          <cell r="D166">
            <v>340.1</v>
          </cell>
          <cell r="F166" t="str">
            <v xml:space="preserve">LAND AND LAND RIGHTS                 </v>
          </cell>
        </row>
        <row r="167">
          <cell r="A167" t="e">
            <v>#REF!</v>
          </cell>
          <cell r="B167">
            <v>340.1</v>
          </cell>
          <cell r="C167" t="e">
            <v>#REF!</v>
          </cell>
          <cell r="F167" t="str">
            <v xml:space="preserve">  BROWN CT UNIT 9 GAS PIPE</v>
          </cell>
          <cell r="H167" t="str">
            <v>30-R0.5</v>
          </cell>
          <cell r="I167" t="str">
            <v>*</v>
          </cell>
          <cell r="J167">
            <v>0</v>
          </cell>
          <cell r="L167">
            <v>176409.31</v>
          </cell>
          <cell r="N167">
            <v>71698</v>
          </cell>
          <cell r="P167">
            <v>104711</v>
          </cell>
          <cell r="R167">
            <v>6381</v>
          </cell>
          <cell r="T167">
            <v>2.97</v>
          </cell>
          <cell r="V167">
            <v>16.399999999999999</v>
          </cell>
        </row>
        <row r="168">
          <cell r="B168">
            <v>340.1</v>
          </cell>
        </row>
        <row r="169">
          <cell r="B169">
            <v>340.1</v>
          </cell>
          <cell r="F169" t="str">
            <v>TOTAL ACCOUNT 340.1 - LAND AND LAND RIGHTS</v>
          </cell>
          <cell r="L169">
            <v>176409.31</v>
          </cell>
          <cell r="N169">
            <v>71698</v>
          </cell>
          <cell r="P169">
            <v>104711</v>
          </cell>
          <cell r="R169">
            <v>6381</v>
          </cell>
          <cell r="T169">
            <v>3.6171560333181958</v>
          </cell>
          <cell r="V169">
            <v>16.399999999999999</v>
          </cell>
        </row>
        <row r="170">
          <cell r="B170">
            <v>340.1</v>
          </cell>
        </row>
        <row r="171">
          <cell r="B171">
            <v>341</v>
          </cell>
          <cell r="D171">
            <v>341</v>
          </cell>
          <cell r="F171" t="str">
            <v>STRUCTURES AND IMPROVEMENTS</v>
          </cell>
        </row>
        <row r="172">
          <cell r="A172" t="e">
            <v>#REF!</v>
          </cell>
          <cell r="B172">
            <v>341</v>
          </cell>
          <cell r="C172" t="e">
            <v>#REF!</v>
          </cell>
          <cell r="F172" t="str">
            <v xml:space="preserve">  PADDY'S RUN GENERATOR 13 </v>
          </cell>
          <cell r="H172" t="str">
            <v>40-R2.5</v>
          </cell>
          <cell r="I172" t="str">
            <v>*</v>
          </cell>
          <cell r="J172">
            <v>0</v>
          </cell>
          <cell r="L172">
            <v>1910328</v>
          </cell>
          <cell r="N172">
            <v>375728</v>
          </cell>
          <cell r="P172">
            <v>1534600</v>
          </cell>
          <cell r="R172">
            <v>63702</v>
          </cell>
          <cell r="T172">
            <v>3.03</v>
          </cell>
          <cell r="V172">
            <v>24.1</v>
          </cell>
        </row>
        <row r="173">
          <cell r="A173" t="e">
            <v>#REF!</v>
          </cell>
          <cell r="B173">
            <v>341</v>
          </cell>
          <cell r="C173" t="e">
            <v>#REF!</v>
          </cell>
          <cell r="F173" t="str">
            <v xml:space="preserve">  BROWN CT 5</v>
          </cell>
          <cell r="H173" t="str">
            <v>40-R2.5</v>
          </cell>
          <cell r="I173" t="str">
            <v>*</v>
          </cell>
          <cell r="J173">
            <v>0</v>
          </cell>
          <cell r="L173">
            <v>775082.2</v>
          </cell>
          <cell r="N173">
            <v>150496</v>
          </cell>
          <cell r="P173">
            <v>624586</v>
          </cell>
          <cell r="R173">
            <v>25915</v>
          </cell>
          <cell r="T173">
            <v>3.04</v>
          </cell>
          <cell r="V173">
            <v>24.1</v>
          </cell>
        </row>
        <row r="174">
          <cell r="A174" t="e">
            <v>#REF!</v>
          </cell>
          <cell r="B174">
            <v>341</v>
          </cell>
          <cell r="C174" t="e">
            <v>#REF!</v>
          </cell>
          <cell r="F174" t="str">
            <v xml:space="preserve">  BROWN CT 6</v>
          </cell>
          <cell r="H174" t="str">
            <v>40-R2.5</v>
          </cell>
          <cell r="I174" t="str">
            <v>*</v>
          </cell>
          <cell r="J174">
            <v>0</v>
          </cell>
          <cell r="L174">
            <v>192813.69</v>
          </cell>
          <cell r="N174">
            <v>36979</v>
          </cell>
          <cell r="P174">
            <v>155835</v>
          </cell>
          <cell r="R174">
            <v>6564</v>
          </cell>
          <cell r="T174">
            <v>3.05</v>
          </cell>
          <cell r="V174">
            <v>23.7</v>
          </cell>
        </row>
        <row r="175">
          <cell r="A175" t="e">
            <v>#REF!</v>
          </cell>
          <cell r="B175">
            <v>341</v>
          </cell>
          <cell r="C175" t="e">
            <v>#REF!</v>
          </cell>
          <cell r="F175" t="str">
            <v xml:space="preserve">  BROWN CT 7</v>
          </cell>
          <cell r="H175" t="str">
            <v>40-R2.5</v>
          </cell>
          <cell r="I175" t="str">
            <v>*</v>
          </cell>
          <cell r="J175">
            <v>0</v>
          </cell>
          <cell r="L175">
            <v>544966.19999999995</v>
          </cell>
          <cell r="N175">
            <v>127359</v>
          </cell>
          <cell r="P175">
            <v>417608</v>
          </cell>
          <cell r="R175">
            <v>17648</v>
          </cell>
          <cell r="T175">
            <v>2.93</v>
          </cell>
          <cell r="V175">
            <v>23.7</v>
          </cell>
        </row>
        <row r="176">
          <cell r="A176" t="e">
            <v>#REF!</v>
          </cell>
          <cell r="B176">
            <v>341</v>
          </cell>
          <cell r="C176" t="e">
            <v>#REF!</v>
          </cell>
          <cell r="F176" t="str">
            <v xml:space="preserve">  BROWN CT 8</v>
          </cell>
          <cell r="H176" t="str">
            <v>40-R2.5</v>
          </cell>
          <cell r="I176" t="str">
            <v>*</v>
          </cell>
          <cell r="J176">
            <v>0</v>
          </cell>
          <cell r="L176">
            <v>2012654.53</v>
          </cell>
          <cell r="N176">
            <v>717185</v>
          </cell>
          <cell r="P176">
            <v>1295470</v>
          </cell>
          <cell r="R176">
            <v>57754</v>
          </cell>
          <cell r="T176">
            <v>2.6</v>
          </cell>
          <cell r="V176">
            <v>22.4</v>
          </cell>
        </row>
        <row r="177">
          <cell r="A177" t="e">
            <v>#REF!</v>
          </cell>
          <cell r="B177">
            <v>341</v>
          </cell>
          <cell r="C177" t="e">
            <v>#REF!</v>
          </cell>
          <cell r="F177" t="str">
            <v xml:space="preserve">  BROWN CT 9</v>
          </cell>
          <cell r="H177" t="str">
            <v>40-R2.5</v>
          </cell>
          <cell r="I177" t="str">
            <v>*</v>
          </cell>
          <cell r="J177">
            <v>0</v>
          </cell>
          <cell r="L177">
            <v>4641054.53</v>
          </cell>
          <cell r="N177">
            <v>1653708</v>
          </cell>
          <cell r="P177">
            <v>2987347</v>
          </cell>
          <cell r="R177">
            <v>133370</v>
          </cell>
          <cell r="T177">
            <v>2.6</v>
          </cell>
          <cell r="V177">
            <v>22.4</v>
          </cell>
        </row>
        <row r="178">
          <cell r="A178" t="e">
            <v>#REF!</v>
          </cell>
          <cell r="B178">
            <v>341</v>
          </cell>
          <cell r="C178" t="e">
            <v>#REF!</v>
          </cell>
          <cell r="F178" t="str">
            <v xml:space="preserve">  BROWN CT 10</v>
          </cell>
          <cell r="H178" t="str">
            <v>40-R2.5</v>
          </cell>
          <cell r="I178" t="str">
            <v>*</v>
          </cell>
          <cell r="J178">
            <v>0</v>
          </cell>
          <cell r="L178">
            <v>1865718.54</v>
          </cell>
          <cell r="N178">
            <v>662136</v>
          </cell>
          <cell r="P178">
            <v>1203583</v>
          </cell>
          <cell r="R178">
            <v>53599</v>
          </cell>
          <cell r="T178">
            <v>2.61</v>
          </cell>
          <cell r="V178">
            <v>22.5</v>
          </cell>
        </row>
        <row r="179">
          <cell r="A179" t="e">
            <v>#REF!</v>
          </cell>
          <cell r="B179">
            <v>341</v>
          </cell>
          <cell r="C179" t="e">
            <v>#REF!</v>
          </cell>
          <cell r="F179" t="str">
            <v xml:space="preserve">  BROWN CT 11</v>
          </cell>
          <cell r="H179" t="str">
            <v>40-R2.5</v>
          </cell>
          <cell r="I179" t="str">
            <v>*</v>
          </cell>
          <cell r="J179">
            <v>0</v>
          </cell>
          <cell r="L179">
            <v>1858754.33</v>
          </cell>
          <cell r="N179">
            <v>579363</v>
          </cell>
          <cell r="P179">
            <v>1279391</v>
          </cell>
          <cell r="R179">
            <v>55693</v>
          </cell>
          <cell r="T179">
            <v>2.72</v>
          </cell>
          <cell r="V179">
            <v>23</v>
          </cell>
        </row>
        <row r="180">
          <cell r="A180" t="e">
            <v>#REF!</v>
          </cell>
          <cell r="B180">
            <v>341</v>
          </cell>
          <cell r="C180" t="e">
            <v>#REF!</v>
          </cell>
          <cell r="F180" t="str">
            <v xml:space="preserve">  TRIMBLE COUNTY CT UNIT 5 </v>
          </cell>
          <cell r="H180" t="str">
            <v>40-R2.5</v>
          </cell>
          <cell r="I180" t="str">
            <v>*</v>
          </cell>
          <cell r="J180">
            <v>0</v>
          </cell>
          <cell r="L180">
            <v>3740231.26</v>
          </cell>
          <cell r="N180">
            <v>596982</v>
          </cell>
          <cell r="P180">
            <v>3143249</v>
          </cell>
          <cell r="R180">
            <v>129823</v>
          </cell>
          <cell r="T180">
            <v>3.14</v>
          </cell>
          <cell r="V180">
            <v>24.2</v>
          </cell>
        </row>
        <row r="181">
          <cell r="A181" t="e">
            <v>#REF!</v>
          </cell>
          <cell r="B181">
            <v>341</v>
          </cell>
          <cell r="C181" t="e">
            <v>#REF!</v>
          </cell>
          <cell r="F181" t="str">
            <v xml:space="preserve">  TRIMBLE COUNTY CT UNIT 6 </v>
          </cell>
          <cell r="H181" t="str">
            <v>40-R2.5</v>
          </cell>
          <cell r="I181" t="str">
            <v>*</v>
          </cell>
          <cell r="J181">
            <v>0</v>
          </cell>
          <cell r="L181">
            <v>3588684.33</v>
          </cell>
          <cell r="N181">
            <v>593132</v>
          </cell>
          <cell r="P181">
            <v>2995552</v>
          </cell>
          <cell r="R181">
            <v>123571</v>
          </cell>
          <cell r="T181">
            <v>3.12</v>
          </cell>
          <cell r="V181">
            <v>24.2</v>
          </cell>
        </row>
        <row r="182">
          <cell r="A182" t="e">
            <v>#REF!</v>
          </cell>
          <cell r="B182">
            <v>341</v>
          </cell>
          <cell r="C182" t="e">
            <v>#REF!</v>
          </cell>
          <cell r="F182" t="str">
            <v xml:space="preserve">  TRIMBLE COUNTY CT UNIT 7 </v>
          </cell>
          <cell r="H182" t="str">
            <v>40-R2.5</v>
          </cell>
          <cell r="I182" t="str">
            <v>*</v>
          </cell>
          <cell r="J182">
            <v>0</v>
          </cell>
          <cell r="L182">
            <v>3559154.97</v>
          </cell>
          <cell r="N182">
            <v>349559</v>
          </cell>
          <cell r="P182">
            <v>3209596</v>
          </cell>
          <cell r="R182">
            <v>131272</v>
          </cell>
          <cell r="T182">
            <v>3.32</v>
          </cell>
          <cell r="V182">
            <v>24.4</v>
          </cell>
        </row>
        <row r="183">
          <cell r="A183" t="e">
            <v>#REF!</v>
          </cell>
          <cell r="B183">
            <v>341</v>
          </cell>
          <cell r="C183" t="e">
            <v>#REF!</v>
          </cell>
          <cell r="F183" t="str">
            <v xml:space="preserve">  TRIMBLE COUNTY CT UNIT 8 </v>
          </cell>
          <cell r="H183" t="str">
            <v>40-R2.5</v>
          </cell>
          <cell r="I183" t="str">
            <v>*</v>
          </cell>
          <cell r="J183">
            <v>0</v>
          </cell>
          <cell r="L183">
            <v>3548851.71</v>
          </cell>
          <cell r="N183">
            <v>348547</v>
          </cell>
          <cell r="P183">
            <v>3200305</v>
          </cell>
          <cell r="R183">
            <v>130892</v>
          </cell>
          <cell r="T183">
            <v>3.32</v>
          </cell>
          <cell r="V183">
            <v>24.4</v>
          </cell>
        </row>
        <row r="184">
          <cell r="A184" t="e">
            <v>#REF!</v>
          </cell>
          <cell r="B184">
            <v>341</v>
          </cell>
          <cell r="C184" t="e">
            <v>#REF!</v>
          </cell>
          <cell r="F184" t="str">
            <v xml:space="preserve">  TRIMBLE COUNTY CT UNIT 9 </v>
          </cell>
          <cell r="H184" t="str">
            <v>40-R2.5</v>
          </cell>
          <cell r="I184" t="str">
            <v>*</v>
          </cell>
          <cell r="J184">
            <v>0</v>
          </cell>
          <cell r="L184">
            <v>3655976.41</v>
          </cell>
          <cell r="N184">
            <v>359069</v>
          </cell>
          <cell r="P184">
            <v>3296907</v>
          </cell>
          <cell r="R184">
            <v>134843</v>
          </cell>
          <cell r="T184">
            <v>3.32</v>
          </cell>
          <cell r="V184">
            <v>24.4</v>
          </cell>
        </row>
        <row r="185">
          <cell r="A185" t="e">
            <v>#REF!</v>
          </cell>
          <cell r="B185">
            <v>341</v>
          </cell>
          <cell r="C185" t="e">
            <v>#REF!</v>
          </cell>
          <cell r="F185" t="str">
            <v xml:space="preserve">  TRIMBLE COUNTY CT UNIT 10</v>
          </cell>
          <cell r="H185" t="str">
            <v>40-R2.5</v>
          </cell>
          <cell r="I185" t="str">
            <v>*</v>
          </cell>
          <cell r="J185">
            <v>0</v>
          </cell>
          <cell r="L185">
            <v>3653029.99</v>
          </cell>
          <cell r="N185">
            <v>358779</v>
          </cell>
          <cell r="P185">
            <v>3294251</v>
          </cell>
          <cell r="R185">
            <v>134734</v>
          </cell>
          <cell r="T185">
            <v>3.32</v>
          </cell>
          <cell r="V185">
            <v>24.5</v>
          </cell>
        </row>
        <row r="186">
          <cell r="A186" t="e">
            <v>#REF!</v>
          </cell>
          <cell r="B186">
            <v>341</v>
          </cell>
          <cell r="C186" t="e">
            <v>#REF!</v>
          </cell>
          <cell r="F186" t="str">
            <v xml:space="preserve">  HAEFLING UNITS 1, 2 AND 3</v>
          </cell>
          <cell r="H186" t="str">
            <v>40-R2.5</v>
          </cell>
          <cell r="I186" t="str">
            <v>*</v>
          </cell>
          <cell r="J186">
            <v>0</v>
          </cell>
          <cell r="L186">
            <v>434853</v>
          </cell>
          <cell r="N186">
            <v>300252</v>
          </cell>
          <cell r="P186">
            <v>134601</v>
          </cell>
          <cell r="R186">
            <v>38680</v>
          </cell>
          <cell r="T186">
            <v>6.47</v>
          </cell>
          <cell r="V186">
            <v>3.5</v>
          </cell>
        </row>
        <row r="187">
          <cell r="B187">
            <v>341</v>
          </cell>
        </row>
        <row r="188">
          <cell r="B188">
            <v>341</v>
          </cell>
          <cell r="F188" t="str">
            <v>TOTAL ACCOUNT 341 - STRUCTURES AND IMPROVEMENTS</v>
          </cell>
          <cell r="L188">
            <v>35982153.689999998</v>
          </cell>
          <cell r="N188">
            <v>7209274</v>
          </cell>
          <cell r="P188">
            <v>28772881</v>
          </cell>
          <cell r="R188">
            <v>1238060</v>
          </cell>
          <cell r="T188">
            <v>3.4407612469958297</v>
          </cell>
          <cell r="V188">
            <v>23.2</v>
          </cell>
        </row>
        <row r="189">
          <cell r="B189">
            <v>341</v>
          </cell>
        </row>
        <row r="190">
          <cell r="B190">
            <v>342</v>
          </cell>
          <cell r="D190">
            <v>342</v>
          </cell>
          <cell r="F190" t="str">
            <v>FUEL HOLDERS, PRODUCERS AND ACCESSORIES</v>
          </cell>
        </row>
        <row r="191">
          <cell r="A191" t="e">
            <v>#REF!</v>
          </cell>
          <cell r="B191">
            <v>342</v>
          </cell>
          <cell r="C191" t="e">
            <v>#REF!</v>
          </cell>
          <cell r="F191" t="str">
            <v xml:space="preserve">  PADDY'S RUN GENERATOR 13  </v>
          </cell>
          <cell r="H191" t="str">
            <v>45-R2.5</v>
          </cell>
          <cell r="I191" t="str">
            <v>*</v>
          </cell>
          <cell r="J191">
            <v>-5</v>
          </cell>
          <cell r="L191">
            <v>1995102.07</v>
          </cell>
          <cell r="N191">
            <v>404157</v>
          </cell>
          <cell r="P191">
            <v>1690700</v>
          </cell>
          <cell r="R191">
            <v>67171</v>
          </cell>
          <cell r="T191">
            <v>3.11</v>
          </cell>
          <cell r="V191">
            <v>25.2</v>
          </cell>
        </row>
        <row r="192">
          <cell r="A192" t="e">
            <v>#REF!</v>
          </cell>
          <cell r="B192">
            <v>342</v>
          </cell>
          <cell r="C192" t="e">
            <v>#REF!</v>
          </cell>
          <cell r="F192" t="str">
            <v xml:space="preserve">  BROWN CT 5</v>
          </cell>
          <cell r="H192" t="str">
            <v>45-R2.5</v>
          </cell>
          <cell r="I192" t="str">
            <v>*</v>
          </cell>
          <cell r="J192">
            <v>-5</v>
          </cell>
          <cell r="L192">
            <v>727929</v>
          </cell>
          <cell r="N192">
            <v>148463</v>
          </cell>
          <cell r="P192">
            <v>615863</v>
          </cell>
          <cell r="R192">
            <v>24468</v>
          </cell>
          <cell r="T192">
            <v>3.11</v>
          </cell>
          <cell r="V192">
            <v>25.2</v>
          </cell>
        </row>
        <row r="193">
          <cell r="A193" t="e">
            <v>#REF!</v>
          </cell>
          <cell r="B193">
            <v>342</v>
          </cell>
          <cell r="C193" t="e">
            <v>#REF!</v>
          </cell>
          <cell r="F193" t="str">
            <v xml:space="preserve">  BROWN CT 6</v>
          </cell>
          <cell r="H193" t="str">
            <v>45-R2.5</v>
          </cell>
          <cell r="I193" t="str">
            <v>*</v>
          </cell>
          <cell r="J193">
            <v>-5</v>
          </cell>
          <cell r="L193">
            <v>146515</v>
          </cell>
          <cell r="N193">
            <v>38638</v>
          </cell>
          <cell r="P193">
            <v>115203</v>
          </cell>
          <cell r="R193">
            <v>4634</v>
          </cell>
          <cell r="T193">
            <v>2.92</v>
          </cell>
          <cell r="V193">
            <v>24.9</v>
          </cell>
        </row>
        <row r="194">
          <cell r="A194" t="e">
            <v>#REF!</v>
          </cell>
          <cell r="B194">
            <v>342</v>
          </cell>
          <cell r="C194" t="e">
            <v>#REF!</v>
          </cell>
          <cell r="F194" t="str">
            <v xml:space="preserve">  BROWN CT 7</v>
          </cell>
          <cell r="H194" t="str">
            <v>45-R2.5</v>
          </cell>
          <cell r="I194" t="str">
            <v>*</v>
          </cell>
          <cell r="J194">
            <v>-5</v>
          </cell>
          <cell r="L194">
            <v>145745</v>
          </cell>
          <cell r="N194">
            <v>38436</v>
          </cell>
          <cell r="P194">
            <v>114596</v>
          </cell>
          <cell r="R194">
            <v>4610</v>
          </cell>
          <cell r="T194">
            <v>2.92</v>
          </cell>
          <cell r="V194">
            <v>24.9</v>
          </cell>
        </row>
        <row r="195">
          <cell r="A195" t="e">
            <v>#REF!</v>
          </cell>
          <cell r="B195">
            <v>342</v>
          </cell>
          <cell r="C195" t="e">
            <v>#REF!</v>
          </cell>
          <cell r="F195" t="str">
            <v xml:space="preserve">  BROWN CT 8</v>
          </cell>
          <cell r="H195" t="str">
            <v>45-R2.5</v>
          </cell>
          <cell r="I195" t="str">
            <v>*</v>
          </cell>
          <cell r="J195">
            <v>-5</v>
          </cell>
          <cell r="L195">
            <v>19613</v>
          </cell>
          <cell r="N195">
            <v>7143</v>
          </cell>
          <cell r="P195">
            <v>13450</v>
          </cell>
          <cell r="R195">
            <v>561</v>
          </cell>
          <cell r="T195">
            <v>2.63</v>
          </cell>
          <cell r="V195">
            <v>24</v>
          </cell>
        </row>
        <row r="196">
          <cell r="A196" t="e">
            <v>#REF!</v>
          </cell>
          <cell r="B196">
            <v>342</v>
          </cell>
          <cell r="C196" t="e">
            <v>#REF!</v>
          </cell>
          <cell r="F196" t="str">
            <v xml:space="preserve">  BROWN CT 9</v>
          </cell>
          <cell r="H196" t="str">
            <v>45-R2.5</v>
          </cell>
          <cell r="I196" t="str">
            <v>*</v>
          </cell>
          <cell r="J196">
            <v>-5</v>
          </cell>
          <cell r="L196">
            <v>1932186.25</v>
          </cell>
          <cell r="N196">
            <v>695345</v>
          </cell>
          <cell r="P196">
            <v>1333450</v>
          </cell>
          <cell r="R196">
            <v>55420</v>
          </cell>
          <cell r="T196">
            <v>2.65</v>
          </cell>
          <cell r="V196">
            <v>24.1</v>
          </cell>
        </row>
        <row r="197">
          <cell r="A197" t="e">
            <v>#REF!</v>
          </cell>
          <cell r="B197">
            <v>342</v>
          </cell>
          <cell r="C197" t="e">
            <v>#REF!</v>
          </cell>
          <cell r="F197" t="str">
            <v xml:space="preserve">  BROWN CT 10</v>
          </cell>
          <cell r="H197" t="str">
            <v>45-R2.5</v>
          </cell>
          <cell r="I197" t="str">
            <v>*</v>
          </cell>
          <cell r="J197">
            <v>-5</v>
          </cell>
          <cell r="L197">
            <v>31737</v>
          </cell>
          <cell r="N197">
            <v>11625</v>
          </cell>
          <cell r="P197">
            <v>21699</v>
          </cell>
          <cell r="R197">
            <v>904</v>
          </cell>
          <cell r="T197">
            <v>2.63</v>
          </cell>
          <cell r="V197">
            <v>24</v>
          </cell>
        </row>
        <row r="198">
          <cell r="A198" t="e">
            <v>#REF!</v>
          </cell>
          <cell r="B198">
            <v>342</v>
          </cell>
          <cell r="C198" t="e">
            <v>#REF!</v>
          </cell>
          <cell r="F198" t="str">
            <v xml:space="preserve">  BROWN CT 11</v>
          </cell>
          <cell r="H198" t="str">
            <v>45-R2.5</v>
          </cell>
          <cell r="I198" t="str">
            <v>*</v>
          </cell>
          <cell r="J198">
            <v>-5</v>
          </cell>
          <cell r="L198">
            <v>52430</v>
          </cell>
          <cell r="N198">
            <v>17146</v>
          </cell>
          <cell r="P198">
            <v>37906</v>
          </cell>
          <cell r="R198">
            <v>1553</v>
          </cell>
          <cell r="T198">
            <v>2.74</v>
          </cell>
          <cell r="V198">
            <v>24.4</v>
          </cell>
        </row>
        <row r="199">
          <cell r="A199" t="e">
            <v>#REF!</v>
          </cell>
          <cell r="B199">
            <v>342</v>
          </cell>
          <cell r="C199" t="e">
            <v>#REF!</v>
          </cell>
          <cell r="F199" t="str">
            <v xml:space="preserve">  BROWN CT UNIT 9 GAS PIPE</v>
          </cell>
          <cell r="H199" t="str">
            <v>45-R2.5</v>
          </cell>
          <cell r="I199" t="str">
            <v>*</v>
          </cell>
          <cell r="J199">
            <v>-5</v>
          </cell>
          <cell r="L199">
            <v>8106131.8499999996</v>
          </cell>
          <cell r="N199">
            <v>3123195</v>
          </cell>
          <cell r="P199">
            <v>5388243</v>
          </cell>
          <cell r="R199">
            <v>226400</v>
          </cell>
          <cell r="T199">
            <v>2.57</v>
          </cell>
          <cell r="V199">
            <v>23.8</v>
          </cell>
        </row>
        <row r="200">
          <cell r="A200" t="e">
            <v>#REF!</v>
          </cell>
          <cell r="B200">
            <v>342</v>
          </cell>
          <cell r="C200" t="e">
            <v>#REF!</v>
          </cell>
          <cell r="F200" t="str">
            <v xml:space="preserve">  TRIMBLE COUNTY CT UNIT 5  </v>
          </cell>
          <cell r="H200" t="str">
            <v>45-R2.5</v>
          </cell>
          <cell r="I200" t="str">
            <v>*</v>
          </cell>
          <cell r="J200">
            <v>-5</v>
          </cell>
          <cell r="L200">
            <v>239584.64000000001</v>
          </cell>
          <cell r="N200">
            <v>41085</v>
          </cell>
          <cell r="P200">
            <v>210478</v>
          </cell>
          <cell r="R200">
            <v>8333</v>
          </cell>
          <cell r="T200">
            <v>3.21</v>
          </cell>
          <cell r="V200">
            <v>25.3</v>
          </cell>
        </row>
        <row r="201">
          <cell r="A201" t="e">
            <v>#REF!</v>
          </cell>
          <cell r="B201">
            <v>342</v>
          </cell>
          <cell r="C201" t="e">
            <v>#REF!</v>
          </cell>
          <cell r="F201" t="str">
            <v xml:space="preserve">  TRIMBLE COUNTY CT UNIT 6  </v>
          </cell>
          <cell r="H201" t="str">
            <v>45-R2.5</v>
          </cell>
          <cell r="I201" t="str">
            <v>*</v>
          </cell>
          <cell r="J201">
            <v>-5</v>
          </cell>
          <cell r="L201">
            <v>239245.94</v>
          </cell>
          <cell r="N201">
            <v>41042</v>
          </cell>
          <cell r="P201">
            <v>210166</v>
          </cell>
          <cell r="R201">
            <v>8320</v>
          </cell>
          <cell r="T201">
            <v>3.21</v>
          </cell>
          <cell r="V201">
            <v>25.3</v>
          </cell>
        </row>
        <row r="202">
          <cell r="A202" t="e">
            <v>#REF!</v>
          </cell>
          <cell r="B202">
            <v>342</v>
          </cell>
          <cell r="C202" t="e">
            <v>#REF!</v>
          </cell>
          <cell r="F202" t="str">
            <v xml:space="preserve">  TRIMBLE COUNTY CT PIPELINE</v>
          </cell>
          <cell r="H202" t="str">
            <v>45-R2.5</v>
          </cell>
          <cell r="I202" t="str">
            <v>*</v>
          </cell>
          <cell r="J202">
            <v>-5</v>
          </cell>
          <cell r="L202">
            <v>4850114.45</v>
          </cell>
          <cell r="N202">
            <v>793544</v>
          </cell>
          <cell r="P202">
            <v>4299077</v>
          </cell>
          <cell r="R202">
            <v>170253</v>
          </cell>
          <cell r="T202">
            <v>3.23</v>
          </cell>
          <cell r="V202">
            <v>25.3</v>
          </cell>
        </row>
        <row r="203">
          <cell r="A203" t="e">
            <v>#REF!</v>
          </cell>
          <cell r="B203">
            <v>342</v>
          </cell>
          <cell r="C203" t="e">
            <v>#REF!</v>
          </cell>
          <cell r="F203" t="str">
            <v xml:space="preserve">  TRIMBLE COUNTY CT UNIT 7  </v>
          </cell>
          <cell r="H203" t="str">
            <v>45-R2.5</v>
          </cell>
          <cell r="I203" t="str">
            <v>*</v>
          </cell>
          <cell r="J203">
            <v>-5</v>
          </cell>
          <cell r="L203">
            <v>578059.38</v>
          </cell>
          <cell r="N203">
            <v>59057</v>
          </cell>
          <cell r="P203">
            <v>547905</v>
          </cell>
          <cell r="R203">
            <v>21614</v>
          </cell>
          <cell r="T203">
            <v>3.42</v>
          </cell>
          <cell r="V203">
            <v>25.3</v>
          </cell>
        </row>
        <row r="204">
          <cell r="A204" t="e">
            <v>#REF!</v>
          </cell>
          <cell r="B204">
            <v>342</v>
          </cell>
          <cell r="C204" t="e">
            <v>#REF!</v>
          </cell>
          <cell r="F204" t="str">
            <v xml:space="preserve">  TRIMBLE COUNTY CT UNIT 8  </v>
          </cell>
          <cell r="H204" t="str">
            <v>45-R2.5</v>
          </cell>
          <cell r="I204" t="str">
            <v>*</v>
          </cell>
          <cell r="J204">
            <v>-5</v>
          </cell>
          <cell r="L204">
            <v>576385.74</v>
          </cell>
          <cell r="N204">
            <v>58886</v>
          </cell>
          <cell r="P204">
            <v>546319</v>
          </cell>
          <cell r="R204">
            <v>21551</v>
          </cell>
          <cell r="T204">
            <v>3.42</v>
          </cell>
          <cell r="V204">
            <v>25.4</v>
          </cell>
        </row>
        <row r="205">
          <cell r="A205" t="e">
            <v>#REF!</v>
          </cell>
          <cell r="B205">
            <v>342</v>
          </cell>
          <cell r="C205" t="e">
            <v>#REF!</v>
          </cell>
          <cell r="F205" t="str">
            <v xml:space="preserve">  TRIMBLE COUNTY CT UNIT 9  </v>
          </cell>
          <cell r="H205" t="str">
            <v>45-R2.5</v>
          </cell>
          <cell r="I205" t="str">
            <v>*</v>
          </cell>
          <cell r="J205">
            <v>-5</v>
          </cell>
          <cell r="L205">
            <v>593786.01</v>
          </cell>
          <cell r="N205">
            <v>60664</v>
          </cell>
          <cell r="P205">
            <v>562811</v>
          </cell>
          <cell r="R205">
            <v>22202</v>
          </cell>
          <cell r="T205">
            <v>3.42</v>
          </cell>
          <cell r="V205">
            <v>25.3</v>
          </cell>
        </row>
        <row r="206">
          <cell r="A206" t="e">
            <v>#REF!</v>
          </cell>
          <cell r="B206">
            <v>342</v>
          </cell>
          <cell r="C206" t="e">
            <v>#REF!</v>
          </cell>
          <cell r="F206" t="str">
            <v xml:space="preserve">  TRIMBLE COUNTY CT UNIT 10 </v>
          </cell>
          <cell r="H206" t="str">
            <v>45-R2.5</v>
          </cell>
          <cell r="I206" t="str">
            <v>*</v>
          </cell>
          <cell r="J206">
            <v>-5</v>
          </cell>
          <cell r="L206">
            <v>593307.31000000006</v>
          </cell>
          <cell r="N206">
            <v>60615</v>
          </cell>
          <cell r="P206">
            <v>562358</v>
          </cell>
          <cell r="R206">
            <v>22184</v>
          </cell>
          <cell r="T206">
            <v>3.42</v>
          </cell>
          <cell r="V206">
            <v>25.3</v>
          </cell>
        </row>
        <row r="207">
          <cell r="A207" t="e">
            <v>#REF!</v>
          </cell>
          <cell r="B207">
            <v>342</v>
          </cell>
          <cell r="C207" t="e">
            <v>#REF!</v>
          </cell>
          <cell r="F207" t="str">
            <v xml:space="preserve">  HAEFLING UNITS 1, 2 AND 3</v>
          </cell>
          <cell r="H207" t="str">
            <v>45-R2.5</v>
          </cell>
          <cell r="I207" t="str">
            <v>*</v>
          </cell>
          <cell r="J207">
            <v>-5</v>
          </cell>
          <cell r="L207">
            <v>181132</v>
          </cell>
          <cell r="N207">
            <v>187221</v>
          </cell>
          <cell r="P207">
            <v>2967</v>
          </cell>
          <cell r="R207">
            <v>878</v>
          </cell>
          <cell r="T207" t="str">
            <v xml:space="preserve">             -</v>
          </cell>
          <cell r="V207" t="str">
            <v xml:space="preserve">             -</v>
          </cell>
        </row>
        <row r="208">
          <cell r="B208">
            <v>342</v>
          </cell>
        </row>
        <row r="209">
          <cell r="B209">
            <v>342</v>
          </cell>
          <cell r="F209" t="str">
            <v>TOTAL ACCOUNT 342 - FULE HOLDERS, PRODUCERS AND ACCESSORIES</v>
          </cell>
          <cell r="L209">
            <v>21009004.639999997</v>
          </cell>
          <cell r="N209">
            <v>5786262</v>
          </cell>
          <cell r="P209">
            <v>16273191</v>
          </cell>
          <cell r="R209">
            <v>661056</v>
          </cell>
          <cell r="T209">
            <v>3.1465365034066655</v>
          </cell>
          <cell r="V209">
            <v>24.6</v>
          </cell>
        </row>
        <row r="210">
          <cell r="B210">
            <v>342</v>
          </cell>
        </row>
        <row r="211">
          <cell r="B211">
            <v>343</v>
          </cell>
          <cell r="D211">
            <v>343</v>
          </cell>
          <cell r="F211" t="str">
            <v>PRIME MOVERS</v>
          </cell>
        </row>
        <row r="212">
          <cell r="A212" t="e">
            <v>#REF!</v>
          </cell>
          <cell r="B212">
            <v>343</v>
          </cell>
          <cell r="C212" t="e">
            <v>#REF!</v>
          </cell>
          <cell r="F212" t="str">
            <v xml:space="preserve">  PADDY'S RUN GENERATOR 13 </v>
          </cell>
          <cell r="H212" t="str">
            <v>35-R1</v>
          </cell>
          <cell r="I212" t="str">
            <v>*</v>
          </cell>
          <cell r="J212">
            <v>-5</v>
          </cell>
          <cell r="L212">
            <v>17420148.57</v>
          </cell>
          <cell r="N212">
            <v>3256031</v>
          </cell>
          <cell r="P212">
            <v>15035125</v>
          </cell>
          <cell r="R212">
            <v>781353</v>
          </cell>
          <cell r="T212">
            <v>3.62</v>
          </cell>
          <cell r="V212">
            <v>19.2</v>
          </cell>
        </row>
        <row r="213">
          <cell r="A213" t="e">
            <v>#REF!</v>
          </cell>
          <cell r="B213">
            <v>343</v>
          </cell>
          <cell r="C213" t="e">
            <v>#REF!</v>
          </cell>
          <cell r="F213" t="str">
            <v xml:space="preserve">  BROWN CT 5</v>
          </cell>
          <cell r="H213" t="str">
            <v>35-R1</v>
          </cell>
          <cell r="I213" t="str">
            <v>*</v>
          </cell>
          <cell r="J213">
            <v>-5</v>
          </cell>
          <cell r="L213">
            <v>13164181.279999999</v>
          </cell>
          <cell r="N213">
            <v>2344303</v>
          </cell>
          <cell r="P213">
            <v>11478087</v>
          </cell>
          <cell r="R213">
            <v>605724</v>
          </cell>
          <cell r="T213">
            <v>3.65</v>
          </cell>
          <cell r="V213">
            <v>18.899999999999999</v>
          </cell>
        </row>
        <row r="214">
          <cell r="A214" t="e">
            <v>#REF!</v>
          </cell>
          <cell r="B214">
            <v>343</v>
          </cell>
          <cell r="C214" t="e">
            <v>#REF!</v>
          </cell>
          <cell r="F214" t="str">
            <v xml:space="preserve">  BROWN CT 6</v>
          </cell>
          <cell r="H214" t="str">
            <v>35-R1</v>
          </cell>
          <cell r="I214" t="str">
            <v>*</v>
          </cell>
          <cell r="J214">
            <v>-5</v>
          </cell>
          <cell r="L214">
            <v>30399242.379999999</v>
          </cell>
          <cell r="N214">
            <v>6340154</v>
          </cell>
          <cell r="P214">
            <v>25579050</v>
          </cell>
          <cell r="R214">
            <v>1374653</v>
          </cell>
          <cell r="T214">
            <v>3.55</v>
          </cell>
          <cell r="V214">
            <v>18.600000000000001</v>
          </cell>
        </row>
        <row r="215">
          <cell r="A215" t="e">
            <v>#REF!</v>
          </cell>
          <cell r="B215">
            <v>343</v>
          </cell>
          <cell r="C215" t="e">
            <v>#REF!</v>
          </cell>
          <cell r="F215" t="str">
            <v xml:space="preserve">  BROWN CT 7</v>
          </cell>
          <cell r="H215" t="str">
            <v>35-R1</v>
          </cell>
          <cell r="I215" t="str">
            <v>*</v>
          </cell>
          <cell r="J215">
            <v>-5</v>
          </cell>
          <cell r="L215">
            <v>30001197.850000001</v>
          </cell>
          <cell r="N215">
            <v>6014949</v>
          </cell>
          <cell r="P215">
            <v>25486310</v>
          </cell>
          <cell r="R215">
            <v>1366988</v>
          </cell>
          <cell r="T215">
            <v>3.58</v>
          </cell>
          <cell r="V215">
            <v>18.600000000000001</v>
          </cell>
        </row>
        <row r="216">
          <cell r="A216" t="e">
            <v>#REF!</v>
          </cell>
          <cell r="B216">
            <v>343</v>
          </cell>
          <cell r="C216" t="e">
            <v>#REF!</v>
          </cell>
          <cell r="F216" t="str">
            <v xml:space="preserve">  BROWN CT 8</v>
          </cell>
          <cell r="H216" t="str">
            <v>35-R1</v>
          </cell>
          <cell r="I216" t="str">
            <v>*</v>
          </cell>
          <cell r="J216">
            <v>-5</v>
          </cell>
          <cell r="L216">
            <v>20074864.199999999</v>
          </cell>
          <cell r="N216">
            <v>5723980</v>
          </cell>
          <cell r="P216">
            <v>15354627</v>
          </cell>
          <cell r="R216">
            <v>829899</v>
          </cell>
          <cell r="T216">
            <v>3.3</v>
          </cell>
          <cell r="V216">
            <v>18.5</v>
          </cell>
        </row>
        <row r="217">
          <cell r="A217" t="e">
            <v>#REF!</v>
          </cell>
          <cell r="B217">
            <v>343</v>
          </cell>
          <cell r="C217" t="e">
            <v>#REF!</v>
          </cell>
          <cell r="F217" t="str">
            <v xml:space="preserve">  BROWN CT 9</v>
          </cell>
          <cell r="H217" t="str">
            <v>35-R1</v>
          </cell>
          <cell r="I217" t="str">
            <v>*</v>
          </cell>
          <cell r="J217">
            <v>-5</v>
          </cell>
          <cell r="L217">
            <v>21502645.449999999</v>
          </cell>
          <cell r="N217">
            <v>6583994</v>
          </cell>
          <cell r="P217">
            <v>15993785</v>
          </cell>
          <cell r="R217">
            <v>860046</v>
          </cell>
          <cell r="T217">
            <v>3.23</v>
          </cell>
          <cell r="V217">
            <v>18.600000000000001</v>
          </cell>
        </row>
        <row r="218">
          <cell r="A218" t="e">
            <v>#REF!</v>
          </cell>
          <cell r="B218">
            <v>343</v>
          </cell>
          <cell r="C218" t="e">
            <v>#REF!</v>
          </cell>
          <cell r="F218" t="str">
            <v xml:space="preserve">  BROWN CT 10</v>
          </cell>
          <cell r="H218" t="str">
            <v>35-R1</v>
          </cell>
          <cell r="I218" t="str">
            <v>*</v>
          </cell>
          <cell r="J218">
            <v>-5</v>
          </cell>
          <cell r="L218">
            <v>19670647.489999998</v>
          </cell>
          <cell r="N218">
            <v>5861311</v>
          </cell>
          <cell r="P218">
            <v>14792869</v>
          </cell>
          <cell r="R218">
            <v>794130</v>
          </cell>
          <cell r="T218">
            <v>3.26</v>
          </cell>
          <cell r="V218">
            <v>18.600000000000001</v>
          </cell>
        </row>
        <row r="219">
          <cell r="A219" t="e">
            <v>#REF!</v>
          </cell>
          <cell r="B219">
            <v>343</v>
          </cell>
          <cell r="C219" t="e">
            <v>#REF!</v>
          </cell>
          <cell r="F219" t="str">
            <v xml:space="preserve">  BROWN CT 11</v>
          </cell>
          <cell r="H219" t="str">
            <v>35-R1</v>
          </cell>
          <cell r="I219" t="str">
            <v>*</v>
          </cell>
          <cell r="J219">
            <v>-5</v>
          </cell>
          <cell r="L219">
            <v>34239853.350000001</v>
          </cell>
          <cell r="N219">
            <v>8550689</v>
          </cell>
          <cell r="P219">
            <v>27401157</v>
          </cell>
          <cell r="R219">
            <v>1426488</v>
          </cell>
          <cell r="T219">
            <v>3.41</v>
          </cell>
          <cell r="V219">
            <v>19.2</v>
          </cell>
        </row>
        <row r="220">
          <cell r="A220" t="e">
            <v>#REF!</v>
          </cell>
          <cell r="B220">
            <v>343</v>
          </cell>
          <cell r="C220" t="e">
            <v>#REF!</v>
          </cell>
          <cell r="F220" t="str">
            <v xml:space="preserve">  TRIMBLE COUNTY CT UNIT 5 </v>
          </cell>
          <cell r="H220" t="str">
            <v>35-R1</v>
          </cell>
          <cell r="I220" t="str">
            <v>*</v>
          </cell>
          <cell r="J220">
            <v>-5</v>
          </cell>
          <cell r="L220">
            <v>30530609.969999999</v>
          </cell>
          <cell r="N220">
            <v>4851540</v>
          </cell>
          <cell r="P220">
            <v>27205600</v>
          </cell>
          <cell r="R220">
            <v>1424174</v>
          </cell>
          <cell r="T220">
            <v>3.72</v>
          </cell>
          <cell r="V220">
            <v>19.100000000000001</v>
          </cell>
        </row>
        <row r="221">
          <cell r="A221" t="e">
            <v>#REF!</v>
          </cell>
          <cell r="B221">
            <v>343</v>
          </cell>
          <cell r="C221" t="e">
            <v>#REF!</v>
          </cell>
          <cell r="F221" t="str">
            <v xml:space="preserve">  TRIMBLE COUNTY CT UNIT 6 </v>
          </cell>
          <cell r="H221" t="str">
            <v>35-R1</v>
          </cell>
          <cell r="I221" t="str">
            <v>*</v>
          </cell>
          <cell r="J221">
            <v>-5</v>
          </cell>
          <cell r="L221">
            <v>30442270.010000002</v>
          </cell>
          <cell r="N221">
            <v>4852084</v>
          </cell>
          <cell r="P221">
            <v>27112299</v>
          </cell>
          <cell r="R221">
            <v>1417650</v>
          </cell>
          <cell r="T221">
            <v>3.72</v>
          </cell>
          <cell r="V221">
            <v>19.100000000000001</v>
          </cell>
        </row>
        <row r="222">
          <cell r="A222" t="e">
            <v>#REF!</v>
          </cell>
          <cell r="B222">
            <v>343</v>
          </cell>
          <cell r="C222" t="e">
            <v>#REF!</v>
          </cell>
          <cell r="F222" t="str">
            <v xml:space="preserve">  TRIMBLE COUNTY CT UNIT 7 </v>
          </cell>
          <cell r="H222" t="str">
            <v>35-R1</v>
          </cell>
          <cell r="I222" t="str">
            <v>*</v>
          </cell>
          <cell r="J222">
            <v>-5</v>
          </cell>
          <cell r="L222">
            <v>22773833.23</v>
          </cell>
          <cell r="N222">
            <v>2261673</v>
          </cell>
          <cell r="P222">
            <v>21650852</v>
          </cell>
          <cell r="R222">
            <v>1177184</v>
          </cell>
          <cell r="T222">
            <v>3.91</v>
          </cell>
          <cell r="V222">
            <v>18.399999999999999</v>
          </cell>
        </row>
        <row r="223">
          <cell r="A223" t="e">
            <v>#REF!</v>
          </cell>
          <cell r="B223">
            <v>343</v>
          </cell>
          <cell r="C223" t="e">
            <v>#REF!</v>
          </cell>
          <cell r="F223" t="str">
            <v xml:space="preserve">  TRIMBLE COUNTY CT UNIT 8 </v>
          </cell>
          <cell r="H223" t="str">
            <v>35-R1</v>
          </cell>
          <cell r="I223" t="str">
            <v>*</v>
          </cell>
          <cell r="J223">
            <v>-5</v>
          </cell>
          <cell r="L223">
            <v>22568286.07</v>
          </cell>
          <cell r="N223">
            <v>2249154</v>
          </cell>
          <cell r="P223">
            <v>21447547</v>
          </cell>
          <cell r="R223">
            <v>1164991</v>
          </cell>
          <cell r="T223">
            <v>3.91</v>
          </cell>
          <cell r="V223">
            <v>18.399999999999999</v>
          </cell>
        </row>
        <row r="224">
          <cell r="B224">
            <v>343</v>
          </cell>
          <cell r="D224">
            <v>343</v>
          </cell>
          <cell r="F224" t="str">
            <v>PRIME MOVERS, cont.</v>
          </cell>
        </row>
        <row r="225">
          <cell r="A225" t="e">
            <v>#REF!</v>
          </cell>
          <cell r="B225">
            <v>343</v>
          </cell>
          <cell r="C225" t="e">
            <v>#REF!</v>
          </cell>
          <cell r="F225" t="str">
            <v xml:space="preserve">  TRIMBLE COUNTY CT UNIT 9 </v>
          </cell>
          <cell r="H225" t="str">
            <v>35-R1</v>
          </cell>
          <cell r="I225" t="str">
            <v>*</v>
          </cell>
          <cell r="J225">
            <v>-5</v>
          </cell>
          <cell r="L225">
            <v>22401685.390000001</v>
          </cell>
          <cell r="N225">
            <v>2232370</v>
          </cell>
          <cell r="P225">
            <v>21289400</v>
          </cell>
          <cell r="R225">
            <v>1156427</v>
          </cell>
          <cell r="T225">
            <v>3.91</v>
          </cell>
          <cell r="V225">
            <v>18.399999999999999</v>
          </cell>
        </row>
        <row r="226">
          <cell r="A226" t="e">
            <v>#REF!</v>
          </cell>
          <cell r="B226">
            <v>343</v>
          </cell>
          <cell r="C226" t="e">
            <v>#REF!</v>
          </cell>
          <cell r="F226" t="str">
            <v xml:space="preserve">  TRIMBLE COUNTY CT UNIT 10</v>
          </cell>
          <cell r="H226" t="str">
            <v>35-R1</v>
          </cell>
          <cell r="I226" t="str">
            <v>*</v>
          </cell>
          <cell r="J226">
            <v>-5</v>
          </cell>
          <cell r="L226">
            <v>22378127.550000001</v>
          </cell>
          <cell r="N226">
            <v>2229974</v>
          </cell>
          <cell r="P226">
            <v>21267060</v>
          </cell>
          <cell r="R226">
            <v>1155221</v>
          </cell>
          <cell r="T226">
            <v>3.91</v>
          </cell>
          <cell r="V226">
            <v>18.399999999999999</v>
          </cell>
        </row>
        <row r="227">
          <cell r="B227">
            <v>343</v>
          </cell>
        </row>
        <row r="228">
          <cell r="B228">
            <v>343</v>
          </cell>
          <cell r="F228" t="str">
            <v>TOTAL ACCOUNT 343 - PRIME MOVERS</v>
          </cell>
          <cell r="L228">
            <v>337567592.79000002</v>
          </cell>
          <cell r="N228">
            <v>63352206</v>
          </cell>
          <cell r="P228">
            <v>291093768</v>
          </cell>
          <cell r="R228">
            <v>15534928</v>
          </cell>
          <cell r="T228">
            <v>4.6020199603888639</v>
          </cell>
          <cell r="V228">
            <v>18.7</v>
          </cell>
        </row>
        <row r="229">
          <cell r="B229">
            <v>343</v>
          </cell>
        </row>
        <row r="230">
          <cell r="B230">
            <v>344</v>
          </cell>
          <cell r="D230">
            <v>344</v>
          </cell>
          <cell r="F230" t="str">
            <v xml:space="preserve">GENERATORS                                    </v>
          </cell>
        </row>
        <row r="231">
          <cell r="A231" t="e">
            <v>#REF!</v>
          </cell>
          <cell r="B231">
            <v>344</v>
          </cell>
          <cell r="C231" t="e">
            <v>#REF!</v>
          </cell>
          <cell r="F231" t="str">
            <v xml:space="preserve">  PADDY'S RUN GENERATOR 13 </v>
          </cell>
          <cell r="H231" t="str">
            <v>55-S3</v>
          </cell>
          <cell r="I231" t="str">
            <v>*</v>
          </cell>
          <cell r="J231">
            <v>-5</v>
          </cell>
          <cell r="L231">
            <v>5185636</v>
          </cell>
          <cell r="N231">
            <v>1000671</v>
          </cell>
          <cell r="P231">
            <v>4444247</v>
          </cell>
          <cell r="R231">
            <v>153355</v>
          </cell>
          <cell r="T231">
            <v>2.94</v>
          </cell>
          <cell r="V231">
            <v>29</v>
          </cell>
        </row>
        <row r="232">
          <cell r="A232" t="e">
            <v>#REF!</v>
          </cell>
          <cell r="B232">
            <v>344</v>
          </cell>
          <cell r="C232" t="e">
            <v>#REF!</v>
          </cell>
          <cell r="F232" t="str">
            <v xml:space="preserve">  BROWN CT 5</v>
          </cell>
          <cell r="H232" t="str">
            <v>55-S3</v>
          </cell>
          <cell r="I232" t="str">
            <v>*</v>
          </cell>
          <cell r="J232">
            <v>-5</v>
          </cell>
          <cell r="L232">
            <v>2831528</v>
          </cell>
          <cell r="N232">
            <v>546464</v>
          </cell>
          <cell r="P232">
            <v>2426640</v>
          </cell>
          <cell r="R232">
            <v>83734</v>
          </cell>
          <cell r="T232">
            <v>2.94</v>
          </cell>
          <cell r="V232">
            <v>29</v>
          </cell>
        </row>
        <row r="233">
          <cell r="A233" t="e">
            <v>#REF!</v>
          </cell>
          <cell r="B233">
            <v>344</v>
          </cell>
          <cell r="C233" t="e">
            <v>#REF!</v>
          </cell>
          <cell r="F233" t="str">
            <v xml:space="preserve">  BROWN CT 6</v>
          </cell>
          <cell r="H233" t="str">
            <v>55-S3</v>
          </cell>
          <cell r="I233" t="str">
            <v>*</v>
          </cell>
          <cell r="J233">
            <v>-5</v>
          </cell>
          <cell r="L233">
            <v>3712349</v>
          </cell>
          <cell r="N233">
            <v>930025</v>
          </cell>
          <cell r="P233">
            <v>2967941</v>
          </cell>
          <cell r="R233">
            <v>103305</v>
          </cell>
          <cell r="T233">
            <v>2.76</v>
          </cell>
          <cell r="V233">
            <v>28.7</v>
          </cell>
        </row>
        <row r="234">
          <cell r="A234" t="e">
            <v>#REF!</v>
          </cell>
          <cell r="B234">
            <v>344</v>
          </cell>
          <cell r="C234" t="e">
            <v>#REF!</v>
          </cell>
          <cell r="F234" t="str">
            <v xml:space="preserve">  BROWN CT 7</v>
          </cell>
          <cell r="H234" t="str">
            <v>55-S3</v>
          </cell>
          <cell r="I234" t="str">
            <v>*</v>
          </cell>
          <cell r="J234">
            <v>-5</v>
          </cell>
          <cell r="L234">
            <v>3722788</v>
          </cell>
          <cell r="N234">
            <v>930935</v>
          </cell>
          <cell r="P234">
            <v>2977992</v>
          </cell>
          <cell r="R234">
            <v>103647</v>
          </cell>
          <cell r="T234">
            <v>2.76</v>
          </cell>
          <cell r="V234">
            <v>28.7</v>
          </cell>
        </row>
        <row r="235">
          <cell r="A235" t="e">
            <v>#REF!</v>
          </cell>
          <cell r="B235">
            <v>344</v>
          </cell>
          <cell r="C235" t="e">
            <v>#REF!</v>
          </cell>
          <cell r="F235" t="str">
            <v xml:space="preserve">  BROWN CT 8</v>
          </cell>
          <cell r="H235" t="str">
            <v>55-S3</v>
          </cell>
          <cell r="I235" t="str">
            <v>*</v>
          </cell>
          <cell r="J235">
            <v>-5</v>
          </cell>
          <cell r="L235">
            <v>4953961</v>
          </cell>
          <cell r="N235">
            <v>1744701</v>
          </cell>
          <cell r="P235">
            <v>3456958</v>
          </cell>
          <cell r="R235">
            <v>123375</v>
          </cell>
          <cell r="T235">
            <v>2.46</v>
          </cell>
          <cell r="V235">
            <v>28</v>
          </cell>
        </row>
        <row r="236">
          <cell r="A236" t="e">
            <v>#REF!</v>
          </cell>
          <cell r="B236">
            <v>344</v>
          </cell>
          <cell r="C236" t="e">
            <v>#REF!</v>
          </cell>
          <cell r="F236" t="str">
            <v xml:space="preserve">  BROWN CT 9</v>
          </cell>
          <cell r="H236" t="str">
            <v>55-S3</v>
          </cell>
          <cell r="I236" t="str">
            <v>*</v>
          </cell>
          <cell r="J236">
            <v>-5</v>
          </cell>
          <cell r="L236">
            <v>5452041.0300000003</v>
          </cell>
          <cell r="N236">
            <v>2147930</v>
          </cell>
          <cell r="P236">
            <v>3576713</v>
          </cell>
          <cell r="R236">
            <v>128546</v>
          </cell>
          <cell r="T236">
            <v>2.31</v>
          </cell>
          <cell r="V236">
            <v>27.8</v>
          </cell>
        </row>
        <row r="237">
          <cell r="A237" t="e">
            <v>#REF!</v>
          </cell>
          <cell r="B237">
            <v>344</v>
          </cell>
          <cell r="C237" t="e">
            <v>#REF!</v>
          </cell>
          <cell r="F237" t="str">
            <v xml:space="preserve">  BROWN CT 10</v>
          </cell>
          <cell r="H237" t="str">
            <v>55-S3</v>
          </cell>
          <cell r="I237" t="str">
            <v>*</v>
          </cell>
          <cell r="J237">
            <v>-5</v>
          </cell>
          <cell r="L237">
            <v>4944693</v>
          </cell>
          <cell r="N237">
            <v>1741437</v>
          </cell>
          <cell r="P237">
            <v>3450491</v>
          </cell>
          <cell r="R237">
            <v>123144</v>
          </cell>
          <cell r="T237">
            <v>2.46</v>
          </cell>
          <cell r="V237">
            <v>28</v>
          </cell>
        </row>
        <row r="238">
          <cell r="A238" t="e">
            <v>#REF!</v>
          </cell>
          <cell r="B238">
            <v>344</v>
          </cell>
          <cell r="C238" t="e">
            <v>#REF!</v>
          </cell>
          <cell r="F238" t="str">
            <v xml:space="preserve">  BROWN CT 11</v>
          </cell>
          <cell r="H238" t="str">
            <v>55-S3</v>
          </cell>
          <cell r="I238" t="str">
            <v>*</v>
          </cell>
          <cell r="J238">
            <v>-5</v>
          </cell>
          <cell r="L238">
            <v>5187040</v>
          </cell>
          <cell r="N238">
            <v>1697580</v>
          </cell>
          <cell r="P238">
            <v>3748812</v>
          </cell>
          <cell r="R238">
            <v>132626</v>
          </cell>
          <cell r="T238">
            <v>2.5299999999999998</v>
          </cell>
          <cell r="V238">
            <v>28.3</v>
          </cell>
        </row>
        <row r="239">
          <cell r="A239" t="e">
            <v>#REF!</v>
          </cell>
          <cell r="B239">
            <v>344</v>
          </cell>
          <cell r="C239" t="e">
            <v>#REF!</v>
          </cell>
          <cell r="F239" t="str">
            <v xml:space="preserve">  TRIMBLE COUNTY CT UNIT 5 </v>
          </cell>
          <cell r="H239" t="str">
            <v>55-S3</v>
          </cell>
          <cell r="I239" t="str">
            <v>*</v>
          </cell>
          <cell r="J239">
            <v>-5</v>
          </cell>
          <cell r="L239">
            <v>3763274.68</v>
          </cell>
          <cell r="N239">
            <v>608829</v>
          </cell>
          <cell r="P239">
            <v>3342609</v>
          </cell>
          <cell r="R239">
            <v>115019</v>
          </cell>
          <cell r="T239">
            <v>3.04</v>
          </cell>
          <cell r="V239">
            <v>29.1</v>
          </cell>
        </row>
        <row r="240">
          <cell r="A240" t="e">
            <v>#REF!</v>
          </cell>
          <cell r="B240">
            <v>344</v>
          </cell>
          <cell r="C240" t="e">
            <v>#REF!</v>
          </cell>
          <cell r="F240" t="str">
            <v xml:space="preserve">  TRIMBLE COUNTY CT UNIT 6 </v>
          </cell>
          <cell r="H240" t="str">
            <v>55-S3</v>
          </cell>
          <cell r="I240" t="str">
            <v>*</v>
          </cell>
          <cell r="J240">
            <v>-5</v>
          </cell>
          <cell r="L240">
            <v>3757946.86</v>
          </cell>
          <cell r="N240">
            <v>608189</v>
          </cell>
          <cell r="P240">
            <v>3337655</v>
          </cell>
          <cell r="R240">
            <v>114849</v>
          </cell>
          <cell r="T240">
            <v>3.04</v>
          </cell>
          <cell r="V240">
            <v>29.1</v>
          </cell>
        </row>
        <row r="241">
          <cell r="A241" t="e">
            <v>#REF!</v>
          </cell>
          <cell r="B241">
            <v>344</v>
          </cell>
          <cell r="C241" t="e">
            <v>#REF!</v>
          </cell>
          <cell r="F241" t="str">
            <v xml:space="preserve">  TRIMBLE COUNTY CT UNIT 7 </v>
          </cell>
          <cell r="H241" t="str">
            <v>55-S3</v>
          </cell>
          <cell r="I241" t="str">
            <v>*</v>
          </cell>
          <cell r="J241">
            <v>-5</v>
          </cell>
          <cell r="L241">
            <v>2950282.37</v>
          </cell>
          <cell r="N241">
            <v>281361</v>
          </cell>
          <cell r="P241">
            <v>2816435</v>
          </cell>
          <cell r="R241">
            <v>96321</v>
          </cell>
          <cell r="T241">
            <v>3.26</v>
          </cell>
          <cell r="V241">
            <v>29.2</v>
          </cell>
        </row>
        <row r="242">
          <cell r="A242" t="e">
            <v>#REF!</v>
          </cell>
          <cell r="B242">
            <v>344</v>
          </cell>
          <cell r="C242" t="e">
            <v>#REF!</v>
          </cell>
          <cell r="F242" t="str">
            <v xml:space="preserve">  TRIMBLE COUNTY CT UNIT 8 </v>
          </cell>
          <cell r="H242" t="str">
            <v>55-S3</v>
          </cell>
          <cell r="I242" t="str">
            <v>*</v>
          </cell>
          <cell r="J242">
            <v>-5</v>
          </cell>
          <cell r="L242">
            <v>2937930.22</v>
          </cell>
          <cell r="N242">
            <v>280183</v>
          </cell>
          <cell r="P242">
            <v>2804644</v>
          </cell>
          <cell r="R242">
            <v>95918</v>
          </cell>
          <cell r="T242">
            <v>3.26</v>
          </cell>
          <cell r="V242">
            <v>29.2</v>
          </cell>
        </row>
        <row r="243">
          <cell r="A243" t="e">
            <v>#REF!</v>
          </cell>
          <cell r="B243">
            <v>344</v>
          </cell>
          <cell r="C243" t="e">
            <v>#REF!</v>
          </cell>
          <cell r="F243" t="str">
            <v xml:space="preserve">  TRIMBLE COUNTY CT UNIT 9 </v>
          </cell>
          <cell r="H243" t="str">
            <v>55-S3</v>
          </cell>
          <cell r="I243" t="str">
            <v>*</v>
          </cell>
          <cell r="J243">
            <v>-5</v>
          </cell>
          <cell r="L243">
            <v>2957520.12</v>
          </cell>
          <cell r="N243">
            <v>282052</v>
          </cell>
          <cell r="P243">
            <v>2823344</v>
          </cell>
          <cell r="R243">
            <v>96558</v>
          </cell>
          <cell r="T243">
            <v>3.26</v>
          </cell>
          <cell r="V243">
            <v>29.2</v>
          </cell>
        </row>
        <row r="244">
          <cell r="A244" t="e">
            <v>#REF!</v>
          </cell>
          <cell r="B244">
            <v>344</v>
          </cell>
          <cell r="C244" t="e">
            <v>#REF!</v>
          </cell>
          <cell r="F244" t="str">
            <v xml:space="preserve">  TRIMBLE COUNTY CT UNIT 10</v>
          </cell>
          <cell r="H244" t="str">
            <v>55-S3</v>
          </cell>
          <cell r="I244" t="str">
            <v>*</v>
          </cell>
          <cell r="J244">
            <v>-5</v>
          </cell>
          <cell r="L244">
            <v>2954148.53</v>
          </cell>
          <cell r="N244">
            <v>281730</v>
          </cell>
          <cell r="P244">
            <v>2820126</v>
          </cell>
          <cell r="R244">
            <v>96448</v>
          </cell>
          <cell r="T244">
            <v>3.2648324558007245</v>
          </cell>
          <cell r="V244">
            <v>29.2</v>
          </cell>
        </row>
        <row r="245">
          <cell r="A245" t="e">
            <v>#REF!</v>
          </cell>
          <cell r="B245">
            <v>344</v>
          </cell>
          <cell r="C245" t="e">
            <v>#REF!</v>
          </cell>
          <cell r="F245" t="str">
            <v xml:space="preserve">  HAEFLING UNITS 1, 2 AND 3</v>
          </cell>
          <cell r="H245" t="str">
            <v>55-S3</v>
          </cell>
          <cell r="I245" t="str">
            <v>*</v>
          </cell>
          <cell r="J245">
            <v>-5</v>
          </cell>
          <cell r="L245">
            <v>4023003</v>
          </cell>
          <cell r="N245">
            <v>4224153</v>
          </cell>
          <cell r="P245">
            <v>0</v>
          </cell>
          <cell r="R245">
            <v>0</v>
          </cell>
          <cell r="T245" t="str">
            <v xml:space="preserve">             -</v>
          </cell>
          <cell r="V245" t="str">
            <v xml:space="preserve">             -</v>
          </cell>
        </row>
        <row r="246">
          <cell r="B246">
            <v>344</v>
          </cell>
        </row>
        <row r="247">
          <cell r="B247">
            <v>344</v>
          </cell>
          <cell r="F247" t="str">
            <v>TOTAL ACCOUNT 344 - GENERATORS</v>
          </cell>
          <cell r="L247">
            <v>59334141.809999995</v>
          </cell>
          <cell r="N247">
            <v>17306240</v>
          </cell>
          <cell r="P247">
            <v>44994607</v>
          </cell>
          <cell r="R247">
            <v>1566845</v>
          </cell>
          <cell r="T247">
            <v>2.6407140176011255</v>
          </cell>
          <cell r="V247">
            <v>28.7</v>
          </cell>
        </row>
        <row r="248">
          <cell r="B248">
            <v>344</v>
          </cell>
        </row>
        <row r="249">
          <cell r="B249">
            <v>345</v>
          </cell>
          <cell r="D249">
            <v>345</v>
          </cell>
          <cell r="F249" t="str">
            <v xml:space="preserve">ACCESSORY ELECTRIC EQUIPMENT                  </v>
          </cell>
        </row>
        <row r="250">
          <cell r="A250" t="e">
            <v>#REF!</v>
          </cell>
          <cell r="B250">
            <v>345</v>
          </cell>
          <cell r="C250" t="e">
            <v>#REF!</v>
          </cell>
          <cell r="F250" t="str">
            <v xml:space="preserve">  PADDY'S RUN GENERATOR 13 </v>
          </cell>
          <cell r="H250" t="str">
            <v>45-R3</v>
          </cell>
          <cell r="I250" t="str">
            <v>*</v>
          </cell>
          <cell r="J250">
            <v>0</v>
          </cell>
          <cell r="L250">
            <v>2456320</v>
          </cell>
          <cell r="N250">
            <v>489484</v>
          </cell>
          <cell r="P250">
            <v>1966836</v>
          </cell>
          <cell r="R250">
            <v>74641</v>
          </cell>
          <cell r="T250">
            <v>2.88</v>
          </cell>
          <cell r="V250">
            <v>26.4</v>
          </cell>
        </row>
        <row r="251">
          <cell r="A251" t="e">
            <v>#REF!</v>
          </cell>
          <cell r="B251">
            <v>345</v>
          </cell>
          <cell r="C251" t="e">
            <v>#REF!</v>
          </cell>
          <cell r="F251" t="str">
            <v xml:space="preserve">  BROWN CT 5</v>
          </cell>
          <cell r="H251" t="str">
            <v>45-R3</v>
          </cell>
          <cell r="I251" t="str">
            <v>*</v>
          </cell>
          <cell r="J251">
            <v>0</v>
          </cell>
          <cell r="L251">
            <v>1332167</v>
          </cell>
          <cell r="N251">
            <v>265460</v>
          </cell>
          <cell r="P251">
            <v>1066707</v>
          </cell>
          <cell r="R251">
            <v>40481</v>
          </cell>
          <cell r="T251">
            <v>2.89</v>
          </cell>
          <cell r="V251">
            <v>26.4</v>
          </cell>
        </row>
        <row r="252">
          <cell r="A252" t="e">
            <v>#REF!</v>
          </cell>
          <cell r="B252">
            <v>345</v>
          </cell>
          <cell r="C252" t="e">
            <v>#REF!</v>
          </cell>
          <cell r="F252" t="str">
            <v xml:space="preserve">  BROWN CT 6</v>
          </cell>
          <cell r="H252" t="str">
            <v>45-R3</v>
          </cell>
          <cell r="I252" t="str">
            <v>*</v>
          </cell>
          <cell r="J252">
            <v>0</v>
          </cell>
          <cell r="L252">
            <v>1354817</v>
          </cell>
          <cell r="N252">
            <v>350766</v>
          </cell>
          <cell r="P252">
            <v>1004051</v>
          </cell>
          <cell r="R252">
            <v>38707</v>
          </cell>
          <cell r="T252">
            <v>2.71</v>
          </cell>
          <cell r="V252">
            <v>25.9</v>
          </cell>
        </row>
        <row r="253">
          <cell r="A253" t="e">
            <v>#REF!</v>
          </cell>
          <cell r="B253">
            <v>345</v>
          </cell>
          <cell r="C253" t="e">
            <v>#REF!</v>
          </cell>
          <cell r="F253" t="str">
            <v xml:space="preserve">  BROWN CT 7</v>
          </cell>
          <cell r="H253" t="str">
            <v>45-R3</v>
          </cell>
          <cell r="I253" t="str">
            <v>*</v>
          </cell>
          <cell r="J253">
            <v>0</v>
          </cell>
          <cell r="L253">
            <v>1347700</v>
          </cell>
          <cell r="N253">
            <v>348924</v>
          </cell>
          <cell r="P253">
            <v>998776</v>
          </cell>
          <cell r="R253">
            <v>38503</v>
          </cell>
          <cell r="T253">
            <v>2.71</v>
          </cell>
          <cell r="V253">
            <v>25.9</v>
          </cell>
        </row>
        <row r="254">
          <cell r="A254" t="e">
            <v>#REF!</v>
          </cell>
          <cell r="B254">
            <v>345</v>
          </cell>
          <cell r="C254" t="e">
            <v>#REF!</v>
          </cell>
          <cell r="F254" t="str">
            <v xml:space="preserve">  BROWN CT 8</v>
          </cell>
          <cell r="H254" t="str">
            <v>45-R3</v>
          </cell>
          <cell r="I254" t="str">
            <v>*</v>
          </cell>
          <cell r="J254">
            <v>0</v>
          </cell>
          <cell r="L254">
            <v>1797054</v>
          </cell>
          <cell r="N254">
            <v>656655</v>
          </cell>
          <cell r="P254">
            <v>1140399</v>
          </cell>
          <cell r="R254">
            <v>45919</v>
          </cell>
          <cell r="T254">
            <v>2.41</v>
          </cell>
          <cell r="V254">
            <v>24.8</v>
          </cell>
        </row>
        <row r="255">
          <cell r="A255" t="e">
            <v>#REF!</v>
          </cell>
          <cell r="B255">
            <v>345</v>
          </cell>
          <cell r="C255" t="e">
            <v>#REF!</v>
          </cell>
          <cell r="F255" t="str">
            <v xml:space="preserve">  BROWN CT 9</v>
          </cell>
          <cell r="H255" t="str">
            <v>45-R3</v>
          </cell>
          <cell r="I255" t="str">
            <v>*</v>
          </cell>
          <cell r="J255">
            <v>0</v>
          </cell>
          <cell r="L255">
            <v>3226185.73</v>
          </cell>
          <cell r="N255">
            <v>1235538</v>
          </cell>
          <cell r="P255">
            <v>1990648</v>
          </cell>
          <cell r="R255">
            <v>80416</v>
          </cell>
          <cell r="T255">
            <v>2.3199999999999998</v>
          </cell>
          <cell r="V255">
            <v>24.8</v>
          </cell>
        </row>
        <row r="256">
          <cell r="A256" t="e">
            <v>#REF!</v>
          </cell>
          <cell r="B256">
            <v>345</v>
          </cell>
          <cell r="C256" t="e">
            <v>#REF!</v>
          </cell>
          <cell r="F256" t="str">
            <v xml:space="preserve">  BROWN CT 10</v>
          </cell>
          <cell r="H256" t="str">
            <v>45-R3</v>
          </cell>
          <cell r="I256" t="str">
            <v>*</v>
          </cell>
          <cell r="J256">
            <v>0</v>
          </cell>
          <cell r="L256">
            <v>1804419</v>
          </cell>
          <cell r="N256">
            <v>642291</v>
          </cell>
          <cell r="P256">
            <v>1162128</v>
          </cell>
          <cell r="R256">
            <v>46535</v>
          </cell>
          <cell r="T256">
            <v>2.44</v>
          </cell>
          <cell r="V256">
            <v>25</v>
          </cell>
        </row>
        <row r="257">
          <cell r="A257" t="e">
            <v>#REF!</v>
          </cell>
          <cell r="B257">
            <v>345</v>
          </cell>
          <cell r="C257" t="e">
            <v>#REF!</v>
          </cell>
          <cell r="F257" t="str">
            <v xml:space="preserve">  BROWN CT 11</v>
          </cell>
          <cell r="H257" t="str">
            <v>45-R3</v>
          </cell>
          <cell r="I257" t="str">
            <v>*</v>
          </cell>
          <cell r="J257">
            <v>0</v>
          </cell>
          <cell r="L257">
            <v>916326</v>
          </cell>
          <cell r="N257">
            <v>311168</v>
          </cell>
          <cell r="P257">
            <v>605158</v>
          </cell>
          <cell r="R257">
            <v>24105</v>
          </cell>
          <cell r="T257">
            <v>2.48</v>
          </cell>
          <cell r="V257">
            <v>25.1</v>
          </cell>
        </row>
        <row r="258">
          <cell r="A258" t="e">
            <v>#REF!</v>
          </cell>
          <cell r="B258">
            <v>345</v>
          </cell>
          <cell r="C258" t="e">
            <v>#REF!</v>
          </cell>
          <cell r="F258" t="str">
            <v xml:space="preserve">  TRIMBLE COUNTY CT UNIT 5 </v>
          </cell>
          <cell r="H258" t="str">
            <v>45-R3</v>
          </cell>
          <cell r="I258" t="str">
            <v>*</v>
          </cell>
          <cell r="J258">
            <v>0</v>
          </cell>
          <cell r="L258">
            <v>1677092.15</v>
          </cell>
          <cell r="N258">
            <v>279612</v>
          </cell>
          <cell r="P258">
            <v>1397480</v>
          </cell>
          <cell r="R258">
            <v>52610</v>
          </cell>
          <cell r="T258">
            <v>2.98</v>
          </cell>
          <cell r="V258">
            <v>26.6</v>
          </cell>
        </row>
        <row r="259">
          <cell r="A259" t="e">
            <v>#REF!</v>
          </cell>
          <cell r="B259">
            <v>345</v>
          </cell>
          <cell r="C259" t="e">
            <v>#REF!</v>
          </cell>
          <cell r="F259" t="str">
            <v xml:space="preserve">  TRIMBLE COUNTY CT UNIT 6 </v>
          </cell>
          <cell r="H259" t="str">
            <v>45-R3</v>
          </cell>
          <cell r="I259" t="str">
            <v>*</v>
          </cell>
          <cell r="J259">
            <v>0</v>
          </cell>
          <cell r="L259">
            <v>1674719.12</v>
          </cell>
          <cell r="N259">
            <v>279319</v>
          </cell>
          <cell r="P259">
            <v>1395400</v>
          </cell>
          <cell r="R259">
            <v>52533</v>
          </cell>
          <cell r="T259">
            <v>2.98</v>
          </cell>
          <cell r="V259">
            <v>26.6</v>
          </cell>
        </row>
        <row r="260">
          <cell r="A260" t="e">
            <v>#REF!</v>
          </cell>
          <cell r="B260">
            <v>345</v>
          </cell>
          <cell r="C260" t="e">
            <v>#REF!</v>
          </cell>
          <cell r="F260" t="str">
            <v xml:space="preserve">  TRIMBLE COUNTY CT UNIT 7 </v>
          </cell>
          <cell r="H260" t="str">
            <v>45-R3</v>
          </cell>
          <cell r="I260" t="str">
            <v>*</v>
          </cell>
          <cell r="J260">
            <v>0</v>
          </cell>
          <cell r="L260">
            <v>3146235.12</v>
          </cell>
          <cell r="N260">
            <v>308688</v>
          </cell>
          <cell r="P260">
            <v>2837547</v>
          </cell>
          <cell r="R260">
            <v>105446</v>
          </cell>
          <cell r="T260">
            <v>3.19</v>
          </cell>
          <cell r="V260">
            <v>26.9</v>
          </cell>
        </row>
        <row r="261">
          <cell r="A261" t="e">
            <v>#REF!</v>
          </cell>
          <cell r="B261">
            <v>345</v>
          </cell>
          <cell r="C261" t="e">
            <v>#REF!</v>
          </cell>
          <cell r="F261" t="str">
            <v xml:space="preserve">  TRIMBLE COUNTY CT UNIT 8 </v>
          </cell>
          <cell r="H261" t="str">
            <v>45-R3</v>
          </cell>
          <cell r="I261" t="str">
            <v>*</v>
          </cell>
          <cell r="J261">
            <v>0</v>
          </cell>
          <cell r="L261">
            <v>3137127.45</v>
          </cell>
          <cell r="N261">
            <v>307794</v>
          </cell>
          <cell r="P261">
            <v>2829333</v>
          </cell>
          <cell r="R261">
            <v>105141</v>
          </cell>
          <cell r="T261">
            <v>3.19</v>
          </cell>
          <cell r="V261">
            <v>26.9</v>
          </cell>
        </row>
        <row r="262">
          <cell r="A262" t="e">
            <v>#REF!</v>
          </cell>
          <cell r="B262">
            <v>345</v>
          </cell>
          <cell r="C262" t="e">
            <v>#REF!</v>
          </cell>
          <cell r="F262" t="str">
            <v xml:space="preserve">  TRIMBLE COUNTY CT UNIT 9 </v>
          </cell>
          <cell r="H262" t="str">
            <v>45-R3</v>
          </cell>
          <cell r="I262" t="str">
            <v>*</v>
          </cell>
          <cell r="J262">
            <v>0</v>
          </cell>
          <cell r="L262">
            <v>3231827.28</v>
          </cell>
          <cell r="N262">
            <v>317085</v>
          </cell>
          <cell r="P262">
            <v>2914742</v>
          </cell>
          <cell r="R262">
            <v>108314</v>
          </cell>
          <cell r="T262">
            <v>3.19</v>
          </cell>
          <cell r="V262">
            <v>26.9</v>
          </cell>
        </row>
        <row r="263">
          <cell r="A263" t="e">
            <v>#REF!</v>
          </cell>
          <cell r="B263">
            <v>345</v>
          </cell>
          <cell r="C263" t="e">
            <v>#REF!</v>
          </cell>
          <cell r="F263" t="str">
            <v xml:space="preserve">  TRIMBLE COUNTY CT UNIT 10</v>
          </cell>
          <cell r="H263" t="str">
            <v>45-R3</v>
          </cell>
          <cell r="I263" t="str">
            <v>*</v>
          </cell>
          <cell r="J263">
            <v>0</v>
          </cell>
          <cell r="L263">
            <v>3229222.72</v>
          </cell>
          <cell r="N263">
            <v>316830</v>
          </cell>
          <cell r="P263">
            <v>2912393</v>
          </cell>
          <cell r="R263">
            <v>108227</v>
          </cell>
          <cell r="T263">
            <v>3.19</v>
          </cell>
          <cell r="V263">
            <v>26.9</v>
          </cell>
        </row>
        <row r="264">
          <cell r="A264" t="e">
            <v>#REF!</v>
          </cell>
          <cell r="B264">
            <v>345</v>
          </cell>
          <cell r="C264" t="e">
            <v>#REF!</v>
          </cell>
          <cell r="F264" t="str">
            <v xml:space="preserve">  HAEFLING UNITS 1, 2 AND 3</v>
          </cell>
          <cell r="H264" t="str">
            <v>45-R3</v>
          </cell>
          <cell r="I264" t="str">
            <v>*</v>
          </cell>
          <cell r="J264">
            <v>0</v>
          </cell>
          <cell r="L264">
            <v>621207</v>
          </cell>
          <cell r="N264">
            <v>621207</v>
          </cell>
          <cell r="P264">
            <v>0</v>
          </cell>
          <cell r="R264">
            <v>0</v>
          </cell>
          <cell r="T264" t="str">
            <v xml:space="preserve">             -</v>
          </cell>
          <cell r="V264" t="str">
            <v xml:space="preserve">             -</v>
          </cell>
        </row>
        <row r="265">
          <cell r="B265">
            <v>345</v>
          </cell>
        </row>
        <row r="266">
          <cell r="B266">
            <v>345</v>
          </cell>
          <cell r="F266" t="str">
            <v>TOTAL ACCOUNT 345 - ACCESSORY ELECTRIC EQUIPMENT</v>
          </cell>
          <cell r="L266">
            <v>30952419.57</v>
          </cell>
          <cell r="N266">
            <v>6730821</v>
          </cell>
          <cell r="P266">
            <v>24221598</v>
          </cell>
          <cell r="R266">
            <v>921578</v>
          </cell>
          <cell r="T266">
            <v>2.9774021314095287</v>
          </cell>
          <cell r="V266">
            <v>26.3</v>
          </cell>
        </row>
        <row r="267">
          <cell r="B267">
            <v>345</v>
          </cell>
        </row>
        <row r="268">
          <cell r="B268">
            <v>346</v>
          </cell>
          <cell r="D268">
            <v>346</v>
          </cell>
          <cell r="F268" t="str">
            <v xml:space="preserve">MISCELLANEOUS PLANT EQUIPMENT                 </v>
          </cell>
        </row>
        <row r="269">
          <cell r="A269" t="e">
            <v>#REF!</v>
          </cell>
          <cell r="B269">
            <v>346</v>
          </cell>
          <cell r="C269" t="e">
            <v>#REF!</v>
          </cell>
          <cell r="F269" t="str">
            <v xml:space="preserve">  PADDY'S RUN GENERATOR 13 </v>
          </cell>
          <cell r="H269" t="str">
            <v>35-R2</v>
          </cell>
          <cell r="I269" t="str">
            <v>*</v>
          </cell>
          <cell r="J269">
            <v>0</v>
          </cell>
          <cell r="L269">
            <v>1089549</v>
          </cell>
          <cell r="N269">
            <v>227012</v>
          </cell>
          <cell r="P269">
            <v>862537</v>
          </cell>
          <cell r="R269">
            <v>40342</v>
          </cell>
          <cell r="T269">
            <v>3.2</v>
          </cell>
          <cell r="V269">
            <v>21.4</v>
          </cell>
        </row>
        <row r="270">
          <cell r="A270" t="e">
            <v>#REF!</v>
          </cell>
          <cell r="B270">
            <v>346</v>
          </cell>
          <cell r="C270" t="e">
            <v>#REF!</v>
          </cell>
          <cell r="F270" t="str">
            <v xml:space="preserve">  BROWN CT 5</v>
          </cell>
          <cell r="H270" t="str">
            <v>35-R2</v>
          </cell>
          <cell r="I270" t="str">
            <v>*</v>
          </cell>
          <cell r="J270">
            <v>0</v>
          </cell>
          <cell r="L270">
            <v>2108910.25</v>
          </cell>
          <cell r="N270">
            <v>437065</v>
          </cell>
          <cell r="P270">
            <v>1671845</v>
          </cell>
          <cell r="R270">
            <v>78184</v>
          </cell>
          <cell r="T270">
            <v>3.2</v>
          </cell>
          <cell r="V270">
            <v>21.4</v>
          </cell>
        </row>
        <row r="271">
          <cell r="A271" t="e">
            <v>#REF!</v>
          </cell>
          <cell r="B271">
            <v>346</v>
          </cell>
          <cell r="C271" t="e">
            <v>#REF!</v>
          </cell>
          <cell r="F271" t="str">
            <v xml:space="preserve">  BROWN CT 6</v>
          </cell>
          <cell r="H271" t="str">
            <v>35-R2</v>
          </cell>
          <cell r="I271" t="str">
            <v>*</v>
          </cell>
          <cell r="J271">
            <v>0</v>
          </cell>
          <cell r="L271">
            <v>48958.879999999997</v>
          </cell>
          <cell r="N271">
            <v>8009</v>
          </cell>
          <cell r="P271">
            <v>40950</v>
          </cell>
          <cell r="R271">
            <v>1922</v>
          </cell>
          <cell r="T271">
            <v>3.33</v>
          </cell>
          <cell r="V271">
            <v>21.3</v>
          </cell>
        </row>
        <row r="272">
          <cell r="A272" t="e">
            <v>#REF!</v>
          </cell>
          <cell r="B272">
            <v>346</v>
          </cell>
          <cell r="C272" t="e">
            <v>#REF!</v>
          </cell>
          <cell r="F272" t="str">
            <v xml:space="preserve">  BROWN CT 7</v>
          </cell>
          <cell r="H272" t="str">
            <v>35-R2</v>
          </cell>
          <cell r="I272" t="str">
            <v>*</v>
          </cell>
          <cell r="J272">
            <v>0</v>
          </cell>
          <cell r="L272">
            <v>35647.85</v>
          </cell>
          <cell r="N272">
            <v>7076</v>
          </cell>
          <cell r="P272">
            <v>28572</v>
          </cell>
          <cell r="R272">
            <v>1341</v>
          </cell>
          <cell r="T272">
            <v>3.23</v>
          </cell>
          <cell r="V272">
            <v>21.3</v>
          </cell>
        </row>
        <row r="273">
          <cell r="A273" t="e">
            <v>#REF!</v>
          </cell>
          <cell r="B273">
            <v>346</v>
          </cell>
          <cell r="C273" t="e">
            <v>#REF!</v>
          </cell>
          <cell r="F273" t="str">
            <v xml:space="preserve">  BROWN CT 8</v>
          </cell>
          <cell r="H273" t="str">
            <v>35-R2</v>
          </cell>
          <cell r="I273" t="str">
            <v>*</v>
          </cell>
          <cell r="J273">
            <v>0</v>
          </cell>
          <cell r="L273">
            <v>230069.23</v>
          </cell>
          <cell r="N273">
            <v>85995</v>
          </cell>
          <cell r="P273">
            <v>144074</v>
          </cell>
          <cell r="R273">
            <v>7354</v>
          </cell>
          <cell r="T273">
            <v>2.77</v>
          </cell>
          <cell r="V273">
            <v>19.600000000000001</v>
          </cell>
        </row>
        <row r="274">
          <cell r="A274" t="e">
            <v>#REF!</v>
          </cell>
          <cell r="B274">
            <v>346</v>
          </cell>
          <cell r="C274" t="e">
            <v>#REF!</v>
          </cell>
          <cell r="F274" t="str">
            <v xml:space="preserve">  BROWN CT 9</v>
          </cell>
          <cell r="H274" t="str">
            <v>35-R2</v>
          </cell>
          <cell r="I274" t="str">
            <v>*</v>
          </cell>
          <cell r="J274">
            <v>0</v>
          </cell>
          <cell r="L274">
            <v>760256.23</v>
          </cell>
          <cell r="N274">
            <v>284968</v>
          </cell>
          <cell r="P274">
            <v>475288</v>
          </cell>
          <cell r="R274">
            <v>24261</v>
          </cell>
          <cell r="T274">
            <v>2.77</v>
          </cell>
          <cell r="V274">
            <v>19.600000000000001</v>
          </cell>
        </row>
        <row r="275">
          <cell r="A275" t="e">
            <v>#REF!</v>
          </cell>
          <cell r="B275">
            <v>346</v>
          </cell>
          <cell r="C275" t="e">
            <v>#REF!</v>
          </cell>
          <cell r="F275" t="str">
            <v xml:space="preserve">  BROWN CT 10</v>
          </cell>
          <cell r="H275" t="str">
            <v>35-R2</v>
          </cell>
          <cell r="I275" t="str">
            <v>*</v>
          </cell>
          <cell r="J275">
            <v>0</v>
          </cell>
          <cell r="L275">
            <v>274390.78999999998</v>
          </cell>
          <cell r="N275">
            <v>94026</v>
          </cell>
          <cell r="P275">
            <v>180365</v>
          </cell>
          <cell r="R275">
            <v>9047</v>
          </cell>
          <cell r="T275">
            <v>2.85</v>
          </cell>
          <cell r="V275">
            <v>19.899999999999999</v>
          </cell>
        </row>
        <row r="276">
          <cell r="A276" t="e">
            <v>#REF!</v>
          </cell>
          <cell r="B276">
            <v>346</v>
          </cell>
          <cell r="C276" t="e">
            <v>#REF!</v>
          </cell>
          <cell r="F276" t="str">
            <v xml:space="preserve">  BROWN CT 11</v>
          </cell>
          <cell r="H276" t="str">
            <v>35-R2</v>
          </cell>
          <cell r="I276" t="str">
            <v>*</v>
          </cell>
          <cell r="J276">
            <v>0</v>
          </cell>
          <cell r="L276">
            <v>548588.1</v>
          </cell>
          <cell r="N276">
            <v>112820</v>
          </cell>
          <cell r="P276">
            <v>435768</v>
          </cell>
          <cell r="R276">
            <v>20615</v>
          </cell>
          <cell r="T276">
            <v>3.22</v>
          </cell>
          <cell r="V276">
            <v>21.1</v>
          </cell>
        </row>
        <row r="277">
          <cell r="A277" t="e">
            <v>#REF!</v>
          </cell>
          <cell r="B277">
            <v>346</v>
          </cell>
          <cell r="C277" t="e">
            <v>#REF!</v>
          </cell>
          <cell r="F277" t="str">
            <v xml:space="preserve">  TRIMBLE COUNTY CT UNIT 5 </v>
          </cell>
          <cell r="H277" t="str">
            <v>35-R2</v>
          </cell>
          <cell r="I277" t="str">
            <v>*</v>
          </cell>
          <cell r="J277">
            <v>0</v>
          </cell>
          <cell r="L277">
            <v>15274.16</v>
          </cell>
          <cell r="N277">
            <v>375</v>
          </cell>
          <cell r="P277">
            <v>14899</v>
          </cell>
          <cell r="R277">
            <v>734</v>
          </cell>
          <cell r="T277">
            <v>3.73</v>
          </cell>
          <cell r="V277">
            <v>20.3</v>
          </cell>
        </row>
        <row r="278">
          <cell r="A278" t="e">
            <v>#REF!</v>
          </cell>
          <cell r="B278">
            <v>346</v>
          </cell>
          <cell r="C278" t="e">
            <v>#REF!</v>
          </cell>
          <cell r="F278" t="str">
            <v xml:space="preserve">  TRIMBLE COUNTY CT UNIT 7 </v>
          </cell>
          <cell r="H278" t="str">
            <v>35-R2</v>
          </cell>
          <cell r="I278" t="str">
            <v>*</v>
          </cell>
          <cell r="J278">
            <v>0</v>
          </cell>
          <cell r="L278">
            <v>8888.93</v>
          </cell>
          <cell r="N278">
            <v>937</v>
          </cell>
          <cell r="P278">
            <v>7952</v>
          </cell>
          <cell r="R278">
            <v>367</v>
          </cell>
          <cell r="T278">
            <v>3.5</v>
          </cell>
          <cell r="V278">
            <v>21.7</v>
          </cell>
        </row>
        <row r="279">
          <cell r="A279" t="e">
            <v>#REF!</v>
          </cell>
          <cell r="B279">
            <v>346</v>
          </cell>
          <cell r="C279" t="e">
            <v>#REF!</v>
          </cell>
          <cell r="F279" t="str">
            <v xml:space="preserve">  TRIMBLE COUNTY CT UNIT 8 </v>
          </cell>
          <cell r="H279" t="str">
            <v>35-R2</v>
          </cell>
          <cell r="I279" t="str">
            <v>*</v>
          </cell>
          <cell r="J279">
            <v>0</v>
          </cell>
          <cell r="L279">
            <v>8861.01</v>
          </cell>
          <cell r="N279">
            <v>934</v>
          </cell>
          <cell r="P279">
            <v>7927</v>
          </cell>
          <cell r="R279">
            <v>366</v>
          </cell>
          <cell r="T279">
            <v>3.5</v>
          </cell>
          <cell r="V279">
            <v>21.7</v>
          </cell>
        </row>
        <row r="280">
          <cell r="A280" t="e">
            <v>#REF!</v>
          </cell>
          <cell r="B280">
            <v>346</v>
          </cell>
          <cell r="C280" t="e">
            <v>#REF!</v>
          </cell>
          <cell r="F280" t="str">
            <v xml:space="preserve">  TRIMBLE COUNTY CT UNIT 9 </v>
          </cell>
          <cell r="H280" t="str">
            <v>35-R2</v>
          </cell>
          <cell r="I280" t="str">
            <v>*</v>
          </cell>
          <cell r="J280">
            <v>0</v>
          </cell>
          <cell r="L280">
            <v>9113.52</v>
          </cell>
          <cell r="N280">
            <v>961</v>
          </cell>
          <cell r="P280">
            <v>8153</v>
          </cell>
          <cell r="R280">
            <v>377</v>
          </cell>
          <cell r="T280">
            <v>3.5</v>
          </cell>
          <cell r="V280">
            <v>21.6</v>
          </cell>
        </row>
        <row r="281">
          <cell r="A281" t="e">
            <v>#REF!</v>
          </cell>
          <cell r="B281">
            <v>346</v>
          </cell>
          <cell r="C281" t="e">
            <v>#REF!</v>
          </cell>
          <cell r="F281" t="str">
            <v xml:space="preserve">  TRIMBLE COUNTY CT UNIT 10</v>
          </cell>
          <cell r="H281" t="str">
            <v>35-R2</v>
          </cell>
          <cell r="I281" t="str">
            <v>*</v>
          </cell>
          <cell r="J281">
            <v>0</v>
          </cell>
          <cell r="L281">
            <v>9105.52</v>
          </cell>
          <cell r="N281">
            <v>960</v>
          </cell>
          <cell r="P281">
            <v>8146</v>
          </cell>
          <cell r="R281">
            <v>376</v>
          </cell>
          <cell r="T281">
            <v>3.49</v>
          </cell>
          <cell r="V281">
            <v>21.7</v>
          </cell>
        </row>
        <row r="282">
          <cell r="A282" t="e">
            <v>#REF!</v>
          </cell>
          <cell r="B282">
            <v>346</v>
          </cell>
          <cell r="C282" t="e">
            <v>#REF!</v>
          </cell>
          <cell r="F282" t="str">
            <v xml:space="preserve">  HAEFLING UNITS 1, 2 AND 3</v>
          </cell>
          <cell r="H282" t="str">
            <v>35-R2</v>
          </cell>
          <cell r="I282" t="str">
            <v>*</v>
          </cell>
          <cell r="J282">
            <v>0</v>
          </cell>
          <cell r="L282">
            <v>35805</v>
          </cell>
          <cell r="N282">
            <v>33661</v>
          </cell>
          <cell r="P282">
            <v>2144</v>
          </cell>
          <cell r="R282">
            <v>707</v>
          </cell>
          <cell r="T282" t="str">
            <v xml:space="preserve">             -</v>
          </cell>
          <cell r="V282" t="str">
            <v xml:space="preserve">             -</v>
          </cell>
        </row>
        <row r="284">
          <cell r="F284" t="str">
            <v>TOTAL ACCOUNT 346 - MISCELLANEOUS PLANT EQUIPMENT</v>
          </cell>
          <cell r="L284">
            <v>5183418.4699999979</v>
          </cell>
          <cell r="N284">
            <v>1294799</v>
          </cell>
          <cell r="P284">
            <v>3888620</v>
          </cell>
          <cell r="R284">
            <v>185993</v>
          </cell>
          <cell r="T284">
            <v>3.5882304520939066</v>
          </cell>
          <cell r="V284">
            <v>20.9</v>
          </cell>
        </row>
        <row r="286">
          <cell r="F286" t="str">
            <v xml:space="preserve">    TOTAL OTHER PRODUCTION PLANT </v>
          </cell>
          <cell r="L286">
            <v>490205140.27999997</v>
          </cell>
          <cell r="N286">
            <v>101751300</v>
          </cell>
          <cell r="P286">
            <v>409349376</v>
          </cell>
          <cell r="R286">
            <v>20114841</v>
          </cell>
        </row>
        <row r="289">
          <cell r="F289" t="str">
            <v xml:space="preserve">TRANSMISSION PLANT </v>
          </cell>
        </row>
        <row r="291">
          <cell r="A291">
            <v>350.1</v>
          </cell>
          <cell r="B291">
            <v>350.1</v>
          </cell>
          <cell r="D291">
            <v>350.1</v>
          </cell>
          <cell r="F291" t="str">
            <v xml:space="preserve">LAND AND LAND RIGHTS        </v>
          </cell>
          <cell r="H291" t="str">
            <v xml:space="preserve">60-R3  </v>
          </cell>
          <cell r="J291">
            <v>0</v>
          </cell>
          <cell r="L291">
            <v>23341455</v>
          </cell>
          <cell r="N291">
            <v>15050587</v>
          </cell>
          <cell r="P291">
            <v>8290867</v>
          </cell>
          <cell r="R291">
            <v>261836</v>
          </cell>
          <cell r="T291">
            <v>0.98</v>
          </cell>
          <cell r="V291">
            <v>31.7</v>
          </cell>
        </row>
        <row r="292">
          <cell r="A292">
            <v>352.1</v>
          </cell>
          <cell r="B292">
            <v>352.1</v>
          </cell>
          <cell r="D292">
            <v>352.1</v>
          </cell>
          <cell r="F292" t="str">
            <v>STRUCTURES &amp; IMPROVEMENTS-NON SYS CONTROL/COM</v>
          </cell>
          <cell r="H292" t="str">
            <v>65-S2.5</v>
          </cell>
          <cell r="J292">
            <v>-25</v>
          </cell>
          <cell r="L292">
            <v>6979653.25</v>
          </cell>
          <cell r="N292">
            <v>3813782</v>
          </cell>
          <cell r="P292">
            <v>4910791</v>
          </cell>
          <cell r="R292">
            <v>122181</v>
          </cell>
          <cell r="T292">
            <v>1.54</v>
          </cell>
          <cell r="V292">
            <v>40.200000000000003</v>
          </cell>
        </row>
        <row r="293">
          <cell r="A293">
            <v>352.2</v>
          </cell>
          <cell r="B293">
            <v>352.2</v>
          </cell>
          <cell r="D293">
            <v>352.2</v>
          </cell>
          <cell r="F293" t="str">
            <v xml:space="preserve">STRUCTURES &amp; IMPROVEMENTS - SYS CONTROL/COM  </v>
          </cell>
          <cell r="H293" t="str">
            <v xml:space="preserve">60-R3  </v>
          </cell>
          <cell r="J293">
            <v>-25</v>
          </cell>
          <cell r="L293">
            <v>1167783.17</v>
          </cell>
          <cell r="N293">
            <v>813907</v>
          </cell>
          <cell r="P293">
            <v>645823</v>
          </cell>
          <cell r="R293">
            <v>18983</v>
          </cell>
          <cell r="T293">
            <v>1.43</v>
          </cell>
          <cell r="V293">
            <v>34</v>
          </cell>
        </row>
        <row r="294">
          <cell r="A294">
            <v>353.1</v>
          </cell>
          <cell r="B294">
            <v>353.1</v>
          </cell>
          <cell r="D294">
            <v>353.1</v>
          </cell>
          <cell r="F294" t="str">
            <v xml:space="preserve">STATION EQUIPMENT - NON SYS CONTROL/COM      </v>
          </cell>
          <cell r="H294" t="str">
            <v xml:space="preserve">60-R2  </v>
          </cell>
          <cell r="J294">
            <v>-20</v>
          </cell>
          <cell r="L294">
            <v>173142340.90000001</v>
          </cell>
          <cell r="N294">
            <v>59471929</v>
          </cell>
          <cell r="P294">
            <v>148298883</v>
          </cell>
          <cell r="R294">
            <v>4263680</v>
          </cell>
          <cell r="T294">
            <v>1.98</v>
          </cell>
          <cell r="V294">
            <v>34.799999999999997</v>
          </cell>
        </row>
        <row r="295">
          <cell r="A295">
            <v>353.2</v>
          </cell>
          <cell r="B295">
            <v>353.2</v>
          </cell>
          <cell r="D295">
            <v>353.2</v>
          </cell>
          <cell r="F295" t="str">
            <v xml:space="preserve">STATION EQUIPMENT - SYS CONTROL/COM          </v>
          </cell>
          <cell r="H295" t="str">
            <v>30-R2.5</v>
          </cell>
          <cell r="J295">
            <v>-20</v>
          </cell>
          <cell r="L295">
            <v>14749280.689999999</v>
          </cell>
          <cell r="N295">
            <v>16016356</v>
          </cell>
          <cell r="P295">
            <v>1682783</v>
          </cell>
          <cell r="R295">
            <v>81930</v>
          </cell>
          <cell r="T295">
            <v>0.46</v>
          </cell>
          <cell r="V295">
            <v>20.5</v>
          </cell>
        </row>
        <row r="296">
          <cell r="A296">
            <v>354</v>
          </cell>
          <cell r="B296">
            <v>354</v>
          </cell>
          <cell r="D296">
            <v>354</v>
          </cell>
          <cell r="F296" t="str">
            <v xml:space="preserve">TOWERS AND FIXTURES                          </v>
          </cell>
          <cell r="H296" t="str">
            <v xml:space="preserve">70-R4  </v>
          </cell>
          <cell r="J296">
            <v>-25</v>
          </cell>
          <cell r="L296">
            <v>63308079.229999997</v>
          </cell>
          <cell r="N296">
            <v>42955413</v>
          </cell>
          <cell r="P296">
            <v>36179691</v>
          </cell>
          <cell r="R296">
            <v>825342</v>
          </cell>
          <cell r="T296">
            <v>1.21</v>
          </cell>
          <cell r="V296">
            <v>43.8</v>
          </cell>
        </row>
        <row r="297">
          <cell r="A297">
            <v>355</v>
          </cell>
          <cell r="B297">
            <v>355</v>
          </cell>
          <cell r="D297">
            <v>355</v>
          </cell>
          <cell r="F297" t="str">
            <v xml:space="preserve">POLES AND FIXTURES                           </v>
          </cell>
          <cell r="H297" t="str">
            <v xml:space="preserve">50-R2  </v>
          </cell>
          <cell r="J297">
            <v>-60</v>
          </cell>
          <cell r="L297">
            <v>91302830.769999996</v>
          </cell>
          <cell r="N297">
            <v>64368897</v>
          </cell>
          <cell r="P297">
            <v>81715632</v>
          </cell>
          <cell r="R297">
            <v>2658331</v>
          </cell>
          <cell r="T297">
            <v>2.2799999999999998</v>
          </cell>
          <cell r="V297">
            <v>30.7</v>
          </cell>
        </row>
        <row r="298">
          <cell r="A298">
            <v>356</v>
          </cell>
          <cell r="B298">
            <v>356</v>
          </cell>
          <cell r="D298">
            <v>356</v>
          </cell>
          <cell r="F298" t="str">
            <v xml:space="preserve">OVERHEAD CONDUCTORS AND DEVICES              </v>
          </cell>
          <cell r="H298" t="str">
            <v xml:space="preserve">60-R3  </v>
          </cell>
          <cell r="J298">
            <v>-50</v>
          </cell>
          <cell r="L298">
            <v>129755652.44</v>
          </cell>
          <cell r="N298">
            <v>100060047</v>
          </cell>
          <cell r="P298">
            <v>94573434</v>
          </cell>
          <cell r="R298">
            <v>2662982</v>
          </cell>
          <cell r="T298">
            <v>1.79</v>
          </cell>
          <cell r="V298">
            <v>35.5</v>
          </cell>
        </row>
        <row r="299">
          <cell r="A299">
            <v>357</v>
          </cell>
          <cell r="B299">
            <v>357</v>
          </cell>
          <cell r="D299">
            <v>357</v>
          </cell>
          <cell r="F299" t="str">
            <v xml:space="preserve">UNDERGROUND CONDUIT                          </v>
          </cell>
          <cell r="H299" t="str">
            <v>40-L2.5</v>
          </cell>
          <cell r="J299">
            <v>0</v>
          </cell>
          <cell r="L299">
            <v>448760.26</v>
          </cell>
          <cell r="N299">
            <v>134595</v>
          </cell>
          <cell r="P299">
            <v>314165</v>
          </cell>
          <cell r="R299">
            <v>14316</v>
          </cell>
          <cell r="T299">
            <v>2.6</v>
          </cell>
          <cell r="V299">
            <v>21.9</v>
          </cell>
        </row>
        <row r="300">
          <cell r="A300">
            <v>358</v>
          </cell>
          <cell r="B300">
            <v>358</v>
          </cell>
          <cell r="D300">
            <v>358</v>
          </cell>
          <cell r="F300" t="str">
            <v xml:space="preserve">UNDERGROUND CONDUCTORS AND DEVICES           </v>
          </cell>
          <cell r="H300" t="str">
            <v xml:space="preserve">35-R3  </v>
          </cell>
          <cell r="J300">
            <v>0</v>
          </cell>
          <cell r="L300">
            <v>1114761.8999999999</v>
          </cell>
          <cell r="N300">
            <v>802730</v>
          </cell>
          <cell r="P300">
            <v>312032</v>
          </cell>
          <cell r="R300">
            <v>16119</v>
          </cell>
          <cell r="T300">
            <v>1.26</v>
          </cell>
          <cell r="V300">
            <v>19.399999999999999</v>
          </cell>
        </row>
        <row r="302">
          <cell r="F302" t="str">
            <v xml:space="preserve">    TOTAL TRANSMISSION PLANT </v>
          </cell>
          <cell r="L302">
            <v>505310597.60999995</v>
          </cell>
          <cell r="N302">
            <v>303488243</v>
          </cell>
          <cell r="P302">
            <v>376924101</v>
          </cell>
          <cell r="R302">
            <v>10925700</v>
          </cell>
        </row>
        <row r="305">
          <cell r="F305" t="str">
            <v xml:space="preserve">DISTRIBUTION PLANT </v>
          </cell>
        </row>
        <row r="307">
          <cell r="A307">
            <v>360.1</v>
          </cell>
          <cell r="B307">
            <v>360.1</v>
          </cell>
          <cell r="D307">
            <v>360.1</v>
          </cell>
          <cell r="F307" t="str">
            <v xml:space="preserve">LAND AND LAND RIGHTS               </v>
          </cell>
          <cell r="H307" t="str">
            <v xml:space="preserve">65-R4  </v>
          </cell>
          <cell r="J307">
            <v>0</v>
          </cell>
          <cell r="L307">
            <v>1496173.36</v>
          </cell>
          <cell r="N307">
            <v>1022041</v>
          </cell>
          <cell r="P307">
            <v>474132</v>
          </cell>
          <cell r="R307">
            <v>10512</v>
          </cell>
          <cell r="T307">
            <v>0.65</v>
          </cell>
          <cell r="V307">
            <v>45.1</v>
          </cell>
        </row>
        <row r="308">
          <cell r="A308">
            <v>361</v>
          </cell>
          <cell r="B308">
            <v>361</v>
          </cell>
          <cell r="D308">
            <v>361</v>
          </cell>
          <cell r="F308" t="str">
            <v xml:space="preserve">STRUCTURES AND IMPROVEMENTS         </v>
          </cell>
          <cell r="H308" t="str">
            <v>60-R2.5</v>
          </cell>
          <cell r="J308">
            <v>-10</v>
          </cell>
          <cell r="L308">
            <v>4457893.55</v>
          </cell>
          <cell r="N308">
            <v>1509377</v>
          </cell>
          <cell r="P308">
            <v>3394311</v>
          </cell>
          <cell r="R308">
            <v>89107</v>
          </cell>
          <cell r="T308">
            <v>1.65</v>
          </cell>
          <cell r="V308">
            <v>38.1</v>
          </cell>
        </row>
        <row r="309">
          <cell r="A309">
            <v>362</v>
          </cell>
          <cell r="B309">
            <v>362</v>
          </cell>
          <cell r="D309">
            <v>362</v>
          </cell>
          <cell r="F309" t="str">
            <v xml:space="preserve">STATION EQUIPMENT                  </v>
          </cell>
          <cell r="H309" t="str">
            <v xml:space="preserve">52-R2  </v>
          </cell>
          <cell r="J309">
            <v>-15</v>
          </cell>
          <cell r="L309">
            <v>100792637.54000001</v>
          </cell>
          <cell r="N309">
            <v>30916216</v>
          </cell>
          <cell r="P309">
            <v>84995316</v>
          </cell>
          <cell r="R309">
            <v>2844305</v>
          </cell>
          <cell r="T309">
            <v>2.2799999999999998</v>
          </cell>
          <cell r="V309">
            <v>29.9</v>
          </cell>
        </row>
        <row r="310">
          <cell r="A310">
            <v>364</v>
          </cell>
          <cell r="B310">
            <v>364</v>
          </cell>
          <cell r="D310">
            <v>364</v>
          </cell>
          <cell r="F310" t="str">
            <v xml:space="preserve">POLES, TOWERS, AND FIXTURES        </v>
          </cell>
          <cell r="H310" t="str">
            <v xml:space="preserve">48-S0  </v>
          </cell>
          <cell r="J310">
            <v>-45</v>
          </cell>
          <cell r="L310">
            <v>193793678.56</v>
          </cell>
          <cell r="N310">
            <v>108962347</v>
          </cell>
          <cell r="P310">
            <v>172038488</v>
          </cell>
          <cell r="R310">
            <v>6290146</v>
          </cell>
          <cell r="T310">
            <v>2.2999999999999998</v>
          </cell>
          <cell r="V310">
            <v>27.4</v>
          </cell>
        </row>
        <row r="311">
          <cell r="A311">
            <v>365</v>
          </cell>
          <cell r="B311">
            <v>365</v>
          </cell>
          <cell r="D311">
            <v>365</v>
          </cell>
          <cell r="F311" t="str">
            <v xml:space="preserve">OVERHEAD CONDUCTORS AND DEVICES    </v>
          </cell>
          <cell r="H311" t="str">
            <v>48-R2</v>
          </cell>
          <cell r="J311">
            <v>-75</v>
          </cell>
          <cell r="L311">
            <v>180861758.25</v>
          </cell>
          <cell r="N311">
            <v>105672071</v>
          </cell>
          <cell r="P311">
            <v>210836003</v>
          </cell>
          <cell r="R311">
            <v>7645571</v>
          </cell>
          <cell r="T311">
            <v>2.7</v>
          </cell>
          <cell r="V311">
            <v>27.6</v>
          </cell>
        </row>
        <row r="312">
          <cell r="A312">
            <v>366</v>
          </cell>
          <cell r="B312">
            <v>366</v>
          </cell>
          <cell r="D312">
            <v>366</v>
          </cell>
          <cell r="F312" t="str">
            <v xml:space="preserve">UNDERGOUND CONDUIT                 </v>
          </cell>
          <cell r="H312" t="str">
            <v xml:space="preserve">55-S4  </v>
          </cell>
          <cell r="J312">
            <v>0</v>
          </cell>
          <cell r="L312">
            <v>1728495.59</v>
          </cell>
          <cell r="N312">
            <v>702456</v>
          </cell>
          <cell r="P312">
            <v>1026041</v>
          </cell>
          <cell r="R312">
            <v>35586</v>
          </cell>
          <cell r="T312">
            <v>1.93</v>
          </cell>
          <cell r="V312">
            <v>28.8</v>
          </cell>
        </row>
        <row r="313">
          <cell r="A313">
            <v>367</v>
          </cell>
          <cell r="B313">
            <v>367</v>
          </cell>
          <cell r="D313">
            <v>367</v>
          </cell>
          <cell r="F313" t="str">
            <v xml:space="preserve">UNDERGROUND CONDUCTORS AND DEVICES </v>
          </cell>
          <cell r="H313" t="str">
            <v xml:space="preserve">44-S0.5  </v>
          </cell>
          <cell r="J313">
            <v>-5</v>
          </cell>
          <cell r="L313">
            <v>70302254.230000004</v>
          </cell>
          <cell r="N313">
            <v>18432179</v>
          </cell>
          <cell r="P313">
            <v>55385190</v>
          </cell>
          <cell r="R313">
            <v>2011894</v>
          </cell>
          <cell r="T313">
            <v>2.09</v>
          </cell>
          <cell r="V313">
            <v>27.5</v>
          </cell>
        </row>
        <row r="314">
          <cell r="A314">
            <v>368</v>
          </cell>
          <cell r="B314">
            <v>368</v>
          </cell>
          <cell r="D314">
            <v>368</v>
          </cell>
          <cell r="F314" t="str">
            <v xml:space="preserve">LINE TRANSFORMERS                  </v>
          </cell>
          <cell r="H314" t="str">
            <v xml:space="preserve">40-R2  </v>
          </cell>
          <cell r="J314">
            <v>-20</v>
          </cell>
          <cell r="L314">
            <v>238783304.19999999</v>
          </cell>
          <cell r="N314">
            <v>85924490</v>
          </cell>
          <cell r="P314">
            <v>200615470</v>
          </cell>
          <cell r="R314">
            <v>9148919</v>
          </cell>
          <cell r="T314">
            <v>3.1</v>
          </cell>
          <cell r="V314">
            <v>21.9</v>
          </cell>
        </row>
        <row r="315">
          <cell r="A315">
            <v>369</v>
          </cell>
          <cell r="B315">
            <v>369</v>
          </cell>
          <cell r="D315">
            <v>369</v>
          </cell>
          <cell r="F315" t="str">
            <v xml:space="preserve">SERVICES                           </v>
          </cell>
          <cell r="H315" t="str">
            <v>43-R1.5</v>
          </cell>
          <cell r="J315">
            <v>-30</v>
          </cell>
          <cell r="L315">
            <v>83111706.049999997</v>
          </cell>
          <cell r="N315">
            <v>53033588</v>
          </cell>
          <cell r="P315">
            <v>55011631</v>
          </cell>
          <cell r="R315">
            <v>2134681</v>
          </cell>
          <cell r="T315">
            <v>1.99</v>
          </cell>
          <cell r="V315">
            <v>25.8</v>
          </cell>
        </row>
        <row r="316">
          <cell r="A316">
            <v>370</v>
          </cell>
          <cell r="B316">
            <v>370</v>
          </cell>
          <cell r="D316">
            <v>370</v>
          </cell>
          <cell r="F316" t="str">
            <v xml:space="preserve">METERS                             </v>
          </cell>
          <cell r="H316" t="str">
            <v>40-R1.5</v>
          </cell>
          <cell r="J316">
            <v>0</v>
          </cell>
          <cell r="L316">
            <v>64856075.299999997</v>
          </cell>
          <cell r="N316">
            <v>26969792</v>
          </cell>
          <cell r="P316">
            <v>37886282</v>
          </cell>
          <cell r="R316">
            <v>1812299</v>
          </cell>
          <cell r="T316">
            <v>1.76</v>
          </cell>
          <cell r="V316">
            <v>20.9</v>
          </cell>
        </row>
        <row r="317">
          <cell r="A317">
            <v>371</v>
          </cell>
          <cell r="B317">
            <v>371</v>
          </cell>
          <cell r="D317">
            <v>371</v>
          </cell>
          <cell r="F317" t="str">
            <v xml:space="preserve">INSTALLATIONS ON CUSTOMER PREMISES </v>
          </cell>
          <cell r="H317" t="str">
            <v xml:space="preserve">20-R0.5  </v>
          </cell>
          <cell r="J317">
            <v>-10</v>
          </cell>
          <cell r="L317">
            <v>18276458.219999999</v>
          </cell>
          <cell r="N317">
            <v>14013191</v>
          </cell>
          <cell r="P317">
            <v>6090914</v>
          </cell>
          <cell r="R317">
            <v>557915</v>
          </cell>
          <cell r="T317">
            <v>2.38</v>
          </cell>
          <cell r="V317">
            <v>10.9</v>
          </cell>
        </row>
        <row r="318">
          <cell r="A318">
            <v>373</v>
          </cell>
          <cell r="B318">
            <v>373</v>
          </cell>
          <cell r="D318">
            <v>373</v>
          </cell>
          <cell r="F318" t="str">
            <v xml:space="preserve">STREET LIGHTING AND SIGNAL SYSTEMS </v>
          </cell>
          <cell r="H318" t="str">
            <v xml:space="preserve">33-R1  </v>
          </cell>
          <cell r="J318">
            <v>-5</v>
          </cell>
          <cell r="L318">
            <v>53640293.350000001</v>
          </cell>
          <cell r="N318">
            <v>23870883</v>
          </cell>
          <cell r="P318">
            <v>32451424</v>
          </cell>
          <cell r="R318">
            <v>1696174</v>
          </cell>
          <cell r="T318">
            <v>2.29</v>
          </cell>
          <cell r="V318">
            <v>19.100000000000001</v>
          </cell>
        </row>
        <row r="320">
          <cell r="F320" t="str">
            <v xml:space="preserve">    TOTAL DISTRIBUTION PLANT </v>
          </cell>
          <cell r="L320">
            <v>1012100728.1999999</v>
          </cell>
          <cell r="N320">
            <v>471028631</v>
          </cell>
          <cell r="P320">
            <v>860205202</v>
          </cell>
          <cell r="R320">
            <v>34277109</v>
          </cell>
        </row>
        <row r="323">
          <cell r="F323" t="str">
            <v xml:space="preserve">GENERAL PLANT </v>
          </cell>
        </row>
        <row r="325">
          <cell r="A325">
            <v>390.1</v>
          </cell>
          <cell r="B325">
            <v>390.1</v>
          </cell>
          <cell r="D325">
            <v>390.1</v>
          </cell>
          <cell r="F325" t="str">
            <v>STRUCTURES AND IMPROVEMENTS-TO OWNED PROPERTY</v>
          </cell>
          <cell r="H325" t="str">
            <v>60-S0</v>
          </cell>
          <cell r="J325">
            <v>-5</v>
          </cell>
          <cell r="L325">
            <v>32199743.43</v>
          </cell>
          <cell r="N325">
            <v>8632707</v>
          </cell>
          <cell r="P325">
            <v>25177023</v>
          </cell>
          <cell r="R325">
            <v>742058</v>
          </cell>
          <cell r="T325">
            <v>1.66</v>
          </cell>
          <cell r="V325">
            <v>33.9</v>
          </cell>
        </row>
        <row r="326">
          <cell r="A326">
            <v>390.2</v>
          </cell>
          <cell r="B326">
            <v>390.2</v>
          </cell>
          <cell r="D326">
            <v>390.2</v>
          </cell>
          <cell r="F326" t="str">
            <v>STRUCTURES AND IMPROVEMENTS - LEASEHOLDS</v>
          </cell>
          <cell r="H326" t="str">
            <v>30-R1</v>
          </cell>
          <cell r="J326">
            <v>-5</v>
          </cell>
          <cell r="L326">
            <v>531973.43999999994</v>
          </cell>
          <cell r="N326">
            <v>372366</v>
          </cell>
          <cell r="P326">
            <v>186206</v>
          </cell>
          <cell r="R326">
            <v>10855</v>
          </cell>
          <cell r="T326">
            <v>1.56</v>
          </cell>
          <cell r="V326">
            <v>17.2</v>
          </cell>
        </row>
        <row r="327">
          <cell r="A327">
            <v>391.1</v>
          </cell>
          <cell r="B327">
            <v>391.1</v>
          </cell>
          <cell r="D327">
            <v>391.1</v>
          </cell>
          <cell r="F327" t="str">
            <v xml:space="preserve">OFFICE FURNITURE AND EQUIPMENT               </v>
          </cell>
          <cell r="H327" t="str">
            <v>20-SQ</v>
          </cell>
          <cell r="J327">
            <v>0</v>
          </cell>
          <cell r="L327">
            <v>6646812.1299999999</v>
          </cell>
          <cell r="N327">
            <v>2868652</v>
          </cell>
          <cell r="P327">
            <v>3778161</v>
          </cell>
          <cell r="R327">
            <v>278250</v>
          </cell>
          <cell r="T327">
            <v>4.1900000000000004</v>
          </cell>
          <cell r="V327">
            <v>13.6</v>
          </cell>
        </row>
        <row r="328">
          <cell r="A328">
            <v>391.2</v>
          </cell>
          <cell r="B328">
            <v>391.2</v>
          </cell>
          <cell r="D328">
            <v>391.2</v>
          </cell>
          <cell r="F328" t="str">
            <v xml:space="preserve">NON PC COMPUTER EQUIPMENT                    </v>
          </cell>
          <cell r="H328" t="str">
            <v xml:space="preserve"> 5-SQ</v>
          </cell>
          <cell r="J328">
            <v>0</v>
          </cell>
          <cell r="L328">
            <v>11291984.970000001</v>
          </cell>
          <cell r="N328">
            <v>7567325</v>
          </cell>
          <cell r="P328">
            <v>3724660</v>
          </cell>
          <cell r="R328">
            <v>1144982</v>
          </cell>
          <cell r="T328">
            <v>10.14</v>
          </cell>
          <cell r="V328">
            <v>3.3</v>
          </cell>
        </row>
        <row r="329">
          <cell r="A329">
            <v>391.3</v>
          </cell>
          <cell r="B329">
            <v>391.3</v>
          </cell>
          <cell r="D329">
            <v>391.3</v>
          </cell>
          <cell r="F329" t="str">
            <v xml:space="preserve">CASH PROCESSING EQUIPMENT                    </v>
          </cell>
          <cell r="H329" t="str">
            <v xml:space="preserve"> 5-SQ</v>
          </cell>
          <cell r="J329">
            <v>0</v>
          </cell>
          <cell r="L329">
            <v>817574.88</v>
          </cell>
          <cell r="N329">
            <v>532363</v>
          </cell>
          <cell r="P329">
            <v>285212</v>
          </cell>
          <cell r="R329">
            <v>190141</v>
          </cell>
          <cell r="T329">
            <v>5.52</v>
          </cell>
          <cell r="V329">
            <v>1.5</v>
          </cell>
        </row>
        <row r="330">
          <cell r="A330">
            <v>391.31</v>
          </cell>
          <cell r="B330">
            <v>391.4</v>
          </cell>
          <cell r="D330">
            <v>391.4</v>
          </cell>
          <cell r="F330" t="str">
            <v xml:space="preserve">PERSONAL COMPUTER EQUIPMENT                  </v>
          </cell>
          <cell r="H330" t="str">
            <v xml:space="preserve"> 4-SQ</v>
          </cell>
          <cell r="J330">
            <v>0</v>
          </cell>
          <cell r="L330">
            <v>1932338.58</v>
          </cell>
          <cell r="N330">
            <v>779327</v>
          </cell>
          <cell r="P330">
            <v>1153012</v>
          </cell>
          <cell r="R330">
            <v>407756</v>
          </cell>
          <cell r="T330">
            <v>15.47</v>
          </cell>
          <cell r="V330">
            <v>2.8</v>
          </cell>
        </row>
        <row r="331">
          <cell r="A331">
            <v>393</v>
          </cell>
          <cell r="B331">
            <v>393</v>
          </cell>
          <cell r="D331">
            <v>393</v>
          </cell>
          <cell r="F331" t="str">
            <v xml:space="preserve">STORES EQUIPMENT                             </v>
          </cell>
          <cell r="H331" t="str">
            <v>25-SQ</v>
          </cell>
          <cell r="J331">
            <v>0</v>
          </cell>
          <cell r="L331">
            <v>738677.31</v>
          </cell>
          <cell r="N331">
            <v>289571</v>
          </cell>
          <cell r="P331">
            <v>449105</v>
          </cell>
          <cell r="R331">
            <v>38795</v>
          </cell>
          <cell r="T331">
            <v>5.25</v>
          </cell>
          <cell r="V331">
            <v>11.6</v>
          </cell>
        </row>
        <row r="332">
          <cell r="A332">
            <v>394</v>
          </cell>
          <cell r="B332">
            <v>394</v>
          </cell>
          <cell r="D332">
            <v>394</v>
          </cell>
          <cell r="F332" t="str">
            <v xml:space="preserve">TOOLS, SHOP AND GARAGE EQUIPMENT             </v>
          </cell>
          <cell r="H332" t="str">
            <v>25-SQ</v>
          </cell>
          <cell r="J332">
            <v>0</v>
          </cell>
          <cell r="L332">
            <v>5333517.3899999997</v>
          </cell>
          <cell r="N332">
            <v>1597795</v>
          </cell>
          <cell r="P332">
            <v>3735722</v>
          </cell>
          <cell r="R332">
            <v>253441</v>
          </cell>
          <cell r="T332">
            <v>4.7518547605223054</v>
          </cell>
          <cell r="V332">
            <v>14.7</v>
          </cell>
        </row>
        <row r="333">
          <cell r="A333">
            <v>395</v>
          </cell>
          <cell r="B333">
            <v>395</v>
          </cell>
          <cell r="D333">
            <v>395</v>
          </cell>
          <cell r="F333" t="str">
            <v xml:space="preserve">LABORATORY EQUIPMENT                         </v>
          </cell>
          <cell r="H333" t="str">
            <v>15-SQ</v>
          </cell>
          <cell r="J333">
            <v>0</v>
          </cell>
          <cell r="L333">
            <v>3202201.94</v>
          </cell>
          <cell r="N333">
            <v>1586334</v>
          </cell>
          <cell r="P333">
            <v>1615868</v>
          </cell>
          <cell r="R333">
            <v>877936</v>
          </cell>
          <cell r="T333">
            <v>27.41663444248616</v>
          </cell>
          <cell r="V333">
            <v>1.8</v>
          </cell>
        </row>
        <row r="334">
          <cell r="A334">
            <v>396</v>
          </cell>
          <cell r="B334">
            <v>396</v>
          </cell>
          <cell r="D334">
            <v>396</v>
          </cell>
          <cell r="F334" t="str">
            <v xml:space="preserve">POWER OPERATED EQUIPMENT                     </v>
          </cell>
          <cell r="H334" t="str">
            <v>17-R5</v>
          </cell>
          <cell r="J334">
            <v>0</v>
          </cell>
          <cell r="L334">
            <v>270941.73</v>
          </cell>
          <cell r="N334">
            <v>99450</v>
          </cell>
          <cell r="P334">
            <v>171492</v>
          </cell>
          <cell r="R334">
            <v>17939</v>
          </cell>
          <cell r="T334">
            <v>6.37</v>
          </cell>
          <cell r="V334">
            <v>9.6</v>
          </cell>
        </row>
        <row r="335">
          <cell r="A335">
            <v>397.1</v>
          </cell>
          <cell r="B335">
            <v>397.1</v>
          </cell>
          <cell r="D335">
            <v>397.1</v>
          </cell>
          <cell r="F335" t="str">
            <v xml:space="preserve">COMMUNICATION EQUIPMENT - CARRIER            </v>
          </cell>
          <cell r="H335" t="str">
            <v>15-SQ</v>
          </cell>
          <cell r="J335">
            <v>0</v>
          </cell>
          <cell r="L335">
            <v>7578905.5899999999</v>
          </cell>
          <cell r="N335">
            <v>1666583</v>
          </cell>
          <cell r="P335">
            <v>5912323</v>
          </cell>
          <cell r="R335">
            <v>540646</v>
          </cell>
          <cell r="T335">
            <v>7.1335629343814002</v>
          </cell>
          <cell r="V335">
            <v>10.9</v>
          </cell>
        </row>
        <row r="336">
          <cell r="A336">
            <v>397.2</v>
          </cell>
          <cell r="B336">
            <v>397.2</v>
          </cell>
          <cell r="D336">
            <v>397.2</v>
          </cell>
          <cell r="F336" t="str">
            <v xml:space="preserve">COMMUNICATION EQUIPMENT - REMOTE CONTROL     </v>
          </cell>
          <cell r="H336" t="str">
            <v>15-SQ</v>
          </cell>
          <cell r="J336">
            <v>0</v>
          </cell>
          <cell r="L336">
            <v>3913059.76</v>
          </cell>
          <cell r="N336">
            <v>1567195</v>
          </cell>
          <cell r="P336">
            <v>2345866</v>
          </cell>
          <cell r="R336">
            <v>311023</v>
          </cell>
          <cell r="T336">
            <v>7.9483324834272411</v>
          </cell>
          <cell r="V336">
            <v>7.5</v>
          </cell>
        </row>
        <row r="337">
          <cell r="A337">
            <v>397.3</v>
          </cell>
          <cell r="B337">
            <v>397.3</v>
          </cell>
          <cell r="D337">
            <v>397.3</v>
          </cell>
          <cell r="F337" t="str">
            <v xml:space="preserve">COMMUNICATION EQUIPMENT - MOBILE             </v>
          </cell>
          <cell r="H337" t="str">
            <v>15-SQ</v>
          </cell>
          <cell r="J337">
            <v>0</v>
          </cell>
          <cell r="L337">
            <v>4659773.21</v>
          </cell>
          <cell r="N337">
            <v>1806815</v>
          </cell>
          <cell r="P337">
            <v>2852958</v>
          </cell>
          <cell r="R337">
            <v>340124</v>
          </cell>
          <cell r="T337">
            <v>7.2991535139539545</v>
          </cell>
          <cell r="V337">
            <v>8.4</v>
          </cell>
        </row>
        <row r="338">
          <cell r="A338">
            <v>397</v>
          </cell>
          <cell r="D338">
            <v>397</v>
          </cell>
          <cell r="F338" t="str">
            <v>COMM EQUIP - COMPOSITE</v>
          </cell>
          <cell r="H338" t="str">
            <v>15-SQ</v>
          </cell>
          <cell r="T338">
            <v>7.13</v>
          </cell>
          <cell r="V338">
            <v>9.3000000000000007</v>
          </cell>
        </row>
        <row r="339">
          <cell r="A339">
            <v>398</v>
          </cell>
          <cell r="B339">
            <v>398</v>
          </cell>
          <cell r="D339">
            <v>398</v>
          </cell>
          <cell r="F339" t="str">
            <v xml:space="preserve">MISCELLANEOUS EQUIPMENT                      </v>
          </cell>
          <cell r="H339" t="str">
            <v>10-SQ</v>
          </cell>
          <cell r="J339">
            <v>0</v>
          </cell>
          <cell r="L339">
            <v>394808.7</v>
          </cell>
          <cell r="N339">
            <v>252657</v>
          </cell>
          <cell r="P339">
            <v>142152</v>
          </cell>
          <cell r="R339">
            <v>81105</v>
          </cell>
          <cell r="T339">
            <v>20.542860377696844</v>
          </cell>
          <cell r="V339">
            <v>1.8</v>
          </cell>
        </row>
        <row r="341">
          <cell r="F341" t="str">
            <v xml:space="preserve">    TOTAL GENERAL PLANT </v>
          </cell>
          <cell r="L341">
            <v>79512313.060000002</v>
          </cell>
          <cell r="N341">
            <v>29619140</v>
          </cell>
          <cell r="P341">
            <v>51529760</v>
          </cell>
          <cell r="R341">
            <v>5235051</v>
          </cell>
        </row>
        <row r="343">
          <cell r="F343" t="str">
            <v xml:space="preserve">    TOTAL DEPRECIABLE PLANT </v>
          </cell>
          <cell r="L343">
            <v>3605547550.9699998</v>
          </cell>
          <cell r="N343">
            <v>1807546044</v>
          </cell>
          <cell r="P343">
            <v>2561215572</v>
          </cell>
          <cell r="R343">
            <v>111765099</v>
          </cell>
        </row>
        <row r="346">
          <cell r="F346" t="str">
            <v xml:space="preserve">NONDEPRECIABLE PLANT </v>
          </cell>
        </row>
        <row r="348">
          <cell r="A348">
            <v>301</v>
          </cell>
          <cell r="B348">
            <v>301</v>
          </cell>
          <cell r="D348">
            <v>301</v>
          </cell>
          <cell r="F348" t="str">
            <v>ORGANIZATION</v>
          </cell>
          <cell r="L348">
            <v>44455.58</v>
          </cell>
          <cell r="M348" t="str">
            <v xml:space="preserve"> </v>
          </cell>
        </row>
        <row r="349">
          <cell r="A349">
            <v>302</v>
          </cell>
          <cell r="B349">
            <v>302</v>
          </cell>
          <cell r="D349">
            <v>302</v>
          </cell>
          <cell r="F349" t="str">
            <v>FRANCHISE AND CONSENTS</v>
          </cell>
          <cell r="L349">
            <v>83453.039999999994</v>
          </cell>
          <cell r="N349">
            <v>43306</v>
          </cell>
        </row>
        <row r="350">
          <cell r="A350">
            <v>310.10000000000002</v>
          </cell>
          <cell r="B350">
            <v>310.10000000000002</v>
          </cell>
          <cell r="D350">
            <v>310.10000000000002</v>
          </cell>
          <cell r="F350" t="str">
            <v>LAND</v>
          </cell>
          <cell r="L350">
            <v>10478524.560000001</v>
          </cell>
        </row>
        <row r="351">
          <cell r="A351">
            <v>340.1</v>
          </cell>
          <cell r="B351">
            <v>340.1</v>
          </cell>
          <cell r="D351">
            <v>340.1</v>
          </cell>
          <cell r="F351" t="str">
            <v>LAND</v>
          </cell>
          <cell r="L351">
            <v>118514.41</v>
          </cell>
          <cell r="M351" t="str">
            <v xml:space="preserve"> </v>
          </cell>
        </row>
        <row r="352">
          <cell r="A352">
            <v>350.1</v>
          </cell>
          <cell r="B352">
            <v>350.1</v>
          </cell>
          <cell r="D352">
            <v>350.1</v>
          </cell>
          <cell r="F352" t="str">
            <v>LAND</v>
          </cell>
          <cell r="L352">
            <v>1168238.43</v>
          </cell>
          <cell r="M352" t="str">
            <v xml:space="preserve"> </v>
          </cell>
          <cell r="N352">
            <v>329</v>
          </cell>
        </row>
        <row r="353">
          <cell r="A353">
            <v>360.1</v>
          </cell>
          <cell r="B353">
            <v>360.1</v>
          </cell>
          <cell r="D353">
            <v>360.1</v>
          </cell>
          <cell r="F353" t="str">
            <v xml:space="preserve">LAND </v>
          </cell>
          <cell r="L353">
            <v>1744769.8800000001</v>
          </cell>
          <cell r="M353" t="str">
            <v xml:space="preserve"> </v>
          </cell>
        </row>
        <row r="354">
          <cell r="A354">
            <v>389.1</v>
          </cell>
          <cell r="B354">
            <v>389.1</v>
          </cell>
          <cell r="D354">
            <v>389.1</v>
          </cell>
          <cell r="F354" t="str">
            <v xml:space="preserve">LAND </v>
          </cell>
          <cell r="L354">
            <v>2811100.83</v>
          </cell>
          <cell r="M354" t="str">
            <v xml:space="preserve"> </v>
          </cell>
        </row>
        <row r="356">
          <cell r="F356" t="str">
            <v xml:space="preserve">    TOTAL NONDEPRECIABLE PLANT </v>
          </cell>
          <cell r="L356">
            <v>16449056.73</v>
          </cell>
          <cell r="N356">
            <v>43635</v>
          </cell>
        </row>
        <row r="359">
          <cell r="F359" t="str">
            <v>ACCOUNTS NOT STUDIED</v>
          </cell>
        </row>
        <row r="361">
          <cell r="A361">
            <v>303</v>
          </cell>
          <cell r="B361">
            <v>303</v>
          </cell>
          <cell r="D361">
            <v>303</v>
          </cell>
          <cell r="F361" t="str">
            <v>MISCELLANEOUS INTANGIBLE PLANT</v>
          </cell>
          <cell r="H361" t="str">
            <v>5-SQ</v>
          </cell>
          <cell r="L361">
            <v>25522749.199999999</v>
          </cell>
          <cell r="M361" t="str">
            <v xml:space="preserve"> </v>
          </cell>
          <cell r="N361">
            <v>14549634</v>
          </cell>
          <cell r="T361">
            <v>20</v>
          </cell>
        </row>
        <row r="362">
          <cell r="A362">
            <v>303.10000000000002</v>
          </cell>
          <cell r="F362" t="str">
            <v>CCS</v>
          </cell>
          <cell r="H362" t="str">
            <v>10-SQ</v>
          </cell>
          <cell r="T362">
            <v>10</v>
          </cell>
        </row>
        <row r="363">
          <cell r="A363">
            <v>392</v>
          </cell>
          <cell r="B363">
            <v>392</v>
          </cell>
          <cell r="D363">
            <v>392</v>
          </cell>
          <cell r="F363" t="str">
            <v xml:space="preserve">TRANSPORTATION EQUIPMENT </v>
          </cell>
          <cell r="H363" t="str">
            <v>5-SQ</v>
          </cell>
          <cell r="L363">
            <v>23860353.390000001</v>
          </cell>
          <cell r="N363">
            <v>23717823</v>
          </cell>
          <cell r="T363">
            <v>20</v>
          </cell>
        </row>
        <row r="365">
          <cell r="F365" t="str">
            <v xml:space="preserve">    TOTAL ACCOUNTS NOT STUDIED</v>
          </cell>
          <cell r="L365">
            <v>49383102.590000004</v>
          </cell>
          <cell r="N365">
            <v>38267457</v>
          </cell>
        </row>
        <row r="367">
          <cell r="F367" t="str">
            <v xml:space="preserve">    TOTAL ELECTRIC PLANT </v>
          </cell>
          <cell r="L367">
            <v>3671379710.29</v>
          </cell>
          <cell r="N367">
            <v>1845857136</v>
          </cell>
          <cell r="P367">
            <v>2561215572</v>
          </cell>
          <cell r="R367">
            <v>111765099</v>
          </cell>
        </row>
        <row r="370">
          <cell r="D370" t="str">
            <v>*  LIFE SPAN PROCEDURE IS USED.  CURVE SHOWN IS INTERIM SURVIVOR CURVE</v>
          </cell>
        </row>
        <row r="371">
          <cell r="D371" t="str">
            <v>**  ANNUAL ACCRUAL RATE FOR THE GHENT UNIT 3 SCRUBBER WILL BE 3.54%.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E-E-SettlementCalc-v3"/>
      <sheetName val="Comparison"/>
      <sheetName val="2006Study"/>
      <sheetName val="GroupLookups"/>
      <sheetName val="ReserveByGroup"/>
    </sheetNames>
    <sheetDataSet>
      <sheetData sheetId="0"/>
      <sheetData sheetId="1" refreshError="1"/>
      <sheetData sheetId="2">
        <row r="14">
          <cell r="F14" t="str">
            <v xml:space="preserve">DEPRECIABLE PLANT </v>
          </cell>
        </row>
      </sheetData>
      <sheetData sheetId="3">
        <row r="2">
          <cell r="A2" t="str">
            <v>CANE RUN LOCOMOTIVE</v>
          </cell>
          <cell r="B2" t="str">
            <v>0103</v>
          </cell>
        </row>
        <row r="3">
          <cell r="A3" t="str">
            <v>CANE RUN LOCOMOTIVE - RAILCARS</v>
          </cell>
          <cell r="B3" t="str">
            <v>0104</v>
          </cell>
        </row>
        <row r="4">
          <cell r="A4" t="str">
            <v>CANE RUN UNIT 1</v>
          </cell>
          <cell r="B4" t="str">
            <v>0112</v>
          </cell>
        </row>
        <row r="5">
          <cell r="A5" t="str">
            <v>CANE RUN UNIT 1</v>
          </cell>
          <cell r="B5" t="str">
            <v>0112</v>
          </cell>
        </row>
        <row r="6">
          <cell r="A6" t="str">
            <v>CANE RUN UNIT 1</v>
          </cell>
          <cell r="B6" t="str">
            <v>0112</v>
          </cell>
        </row>
        <row r="7">
          <cell r="A7" t="str">
            <v>CANE RUN UNIT 2</v>
          </cell>
          <cell r="B7" t="str">
            <v>0121</v>
          </cell>
        </row>
        <row r="8">
          <cell r="A8" t="str">
            <v>CANE RUN UNIT 2</v>
          </cell>
          <cell r="B8" t="str">
            <v>0121</v>
          </cell>
        </row>
        <row r="9">
          <cell r="A9" t="str">
            <v>CANE RUN UNIT 3</v>
          </cell>
          <cell r="B9" t="str">
            <v>0131</v>
          </cell>
        </row>
        <row r="10">
          <cell r="A10" t="str">
            <v>CANE RUN UNIT 3</v>
          </cell>
          <cell r="B10" t="str">
            <v>0131</v>
          </cell>
        </row>
        <row r="11">
          <cell r="A11" t="str">
            <v>CANE RUN UNIT 3</v>
          </cell>
          <cell r="B11" t="str">
            <v>0131</v>
          </cell>
        </row>
        <row r="12">
          <cell r="A12" t="str">
            <v>CANE RUN UNIT 4</v>
          </cell>
          <cell r="B12" t="str">
            <v>0141</v>
          </cell>
        </row>
        <row r="13">
          <cell r="A13" t="str">
            <v>CANE RUN UNIT 4</v>
          </cell>
          <cell r="B13" t="str">
            <v>0141</v>
          </cell>
        </row>
        <row r="14">
          <cell r="A14" t="str">
            <v>CANE RUN UNIT 4</v>
          </cell>
          <cell r="B14" t="str">
            <v>0141</v>
          </cell>
        </row>
        <row r="15">
          <cell r="A15" t="str">
            <v>CANE RUN-SO2 UNIT 4</v>
          </cell>
          <cell r="B15" t="str">
            <v>0142</v>
          </cell>
        </row>
        <row r="16">
          <cell r="A16" t="str">
            <v>CANE RUN-SO2 UNIT 4</v>
          </cell>
          <cell r="B16" t="str">
            <v>0142</v>
          </cell>
        </row>
        <row r="17">
          <cell r="A17" t="str">
            <v>CANE RUN-SO2 UNIT 4</v>
          </cell>
          <cell r="B17" t="str">
            <v>0142</v>
          </cell>
        </row>
        <row r="18">
          <cell r="A18" t="str">
            <v>CANE RUN UNIT 5</v>
          </cell>
          <cell r="B18" t="str">
            <v>0151</v>
          </cell>
        </row>
        <row r="19">
          <cell r="A19" t="str">
            <v>CANE RUN UNIT 5</v>
          </cell>
          <cell r="B19" t="str">
            <v>0151</v>
          </cell>
        </row>
        <row r="20">
          <cell r="A20" t="str">
            <v>CANE RUN UNIT 5</v>
          </cell>
          <cell r="B20" t="str">
            <v>0151</v>
          </cell>
        </row>
        <row r="21">
          <cell r="A21" t="str">
            <v>CANE RUN-SO2 UNIT 5</v>
          </cell>
          <cell r="B21" t="str">
            <v>0152</v>
          </cell>
        </row>
        <row r="22">
          <cell r="A22" t="str">
            <v>CANE RUN-SO2 UNIT 5</v>
          </cell>
          <cell r="B22" t="str">
            <v>0152</v>
          </cell>
        </row>
        <row r="23">
          <cell r="A23" t="str">
            <v>CANE RUN-SO2 UNIT 5</v>
          </cell>
          <cell r="B23" t="str">
            <v>0152</v>
          </cell>
        </row>
        <row r="24">
          <cell r="A24" t="str">
            <v>CANE RUN UNIT 6</v>
          </cell>
          <cell r="B24" t="str">
            <v>0161</v>
          </cell>
        </row>
        <row r="25">
          <cell r="A25" t="str">
            <v>CANE RUN UNIT 6</v>
          </cell>
          <cell r="B25" t="str">
            <v>0161</v>
          </cell>
        </row>
        <row r="26">
          <cell r="A26" t="str">
            <v>CANE RUN UNIT 6</v>
          </cell>
          <cell r="B26" t="str">
            <v>0161</v>
          </cell>
        </row>
        <row r="27">
          <cell r="A27" t="str">
            <v>CANE RUN-SO2 UNIT 6</v>
          </cell>
          <cell r="B27" t="str">
            <v>0162</v>
          </cell>
        </row>
        <row r="28">
          <cell r="A28" t="str">
            <v>CANE RUN-SO2 UNIT 6</v>
          </cell>
          <cell r="B28" t="str">
            <v>0162</v>
          </cell>
        </row>
        <row r="29">
          <cell r="A29" t="str">
            <v>CANE RUN-SO2 UNIT 6</v>
          </cell>
          <cell r="B29" t="str">
            <v>0162</v>
          </cell>
        </row>
        <row r="30">
          <cell r="A30" t="str">
            <v>CANE RUN GT 11</v>
          </cell>
          <cell r="B30" t="str">
            <v>0171</v>
          </cell>
        </row>
        <row r="31">
          <cell r="A31" t="str">
            <v>MILL CREEK-LOCOMOTIVE</v>
          </cell>
          <cell r="B31" t="str">
            <v>0203</v>
          </cell>
        </row>
        <row r="32">
          <cell r="A32" t="str">
            <v>MILL CREEK-LOCOMOTIVE RAILCARS</v>
          </cell>
          <cell r="B32" t="str">
            <v>0204</v>
          </cell>
        </row>
        <row r="33">
          <cell r="A33" t="str">
            <v>MILL CREEK UNIT 1</v>
          </cell>
          <cell r="B33" t="str">
            <v>0211</v>
          </cell>
        </row>
        <row r="34">
          <cell r="A34" t="str">
            <v>MILL CREEK UNIT 1</v>
          </cell>
          <cell r="B34" t="str">
            <v>0211</v>
          </cell>
        </row>
        <row r="35">
          <cell r="A35" t="str">
            <v>MILL CREEK UNIT 1</v>
          </cell>
          <cell r="B35" t="str">
            <v>0211</v>
          </cell>
        </row>
        <row r="36">
          <cell r="A36" t="str">
            <v>MILL CREEK-SO2 UNIT 1</v>
          </cell>
          <cell r="B36" t="str">
            <v>0212</v>
          </cell>
        </row>
        <row r="37">
          <cell r="A37" t="str">
            <v>MILL CREEK-SO2 UNIT 1</v>
          </cell>
          <cell r="B37" t="str">
            <v>0212</v>
          </cell>
        </row>
        <row r="38">
          <cell r="A38" t="str">
            <v>MILL CREEK UNIT 2</v>
          </cell>
          <cell r="B38" t="str">
            <v>0221</v>
          </cell>
        </row>
        <row r="39">
          <cell r="A39" t="str">
            <v>MILL CREEK UNIT 2</v>
          </cell>
          <cell r="B39" t="str">
            <v>0221</v>
          </cell>
        </row>
        <row r="40">
          <cell r="A40" t="str">
            <v>MILL CREEK UNIT 2</v>
          </cell>
          <cell r="B40" t="str">
            <v>0221</v>
          </cell>
        </row>
        <row r="41">
          <cell r="A41" t="str">
            <v>MILL CREEK-SO2 UNIT 2</v>
          </cell>
          <cell r="B41" t="str">
            <v>0222</v>
          </cell>
        </row>
        <row r="42">
          <cell r="A42" t="str">
            <v>MILL CREEK-SO2 UNIT 2</v>
          </cell>
          <cell r="B42" t="str">
            <v>0222</v>
          </cell>
        </row>
        <row r="43">
          <cell r="A43" t="str">
            <v>MILL CREEK UNIT 3</v>
          </cell>
          <cell r="B43" t="str">
            <v>0231</v>
          </cell>
        </row>
        <row r="44">
          <cell r="A44" t="str">
            <v>MILL CREEK UNIT 3</v>
          </cell>
          <cell r="B44" t="str">
            <v>0231</v>
          </cell>
        </row>
        <row r="45">
          <cell r="A45" t="str">
            <v>MILL CREEK UNIT 3</v>
          </cell>
          <cell r="B45" t="str">
            <v>0231</v>
          </cell>
        </row>
        <row r="46">
          <cell r="A46" t="str">
            <v>MILL CREEK-SO2 UNIT 3</v>
          </cell>
          <cell r="B46" t="str">
            <v>0232</v>
          </cell>
        </row>
        <row r="47">
          <cell r="A47" t="str">
            <v>MILL CREEK-SO2 UNIT 3</v>
          </cell>
          <cell r="B47" t="str">
            <v>0232</v>
          </cell>
        </row>
        <row r="48">
          <cell r="A48" t="str">
            <v>MILL CREEK UNIT 4</v>
          </cell>
          <cell r="B48" t="str">
            <v>0241</v>
          </cell>
        </row>
        <row r="49">
          <cell r="A49" t="str">
            <v>MILL CREEK UNIT 4</v>
          </cell>
          <cell r="B49" t="str">
            <v>0241</v>
          </cell>
        </row>
        <row r="50">
          <cell r="A50" t="str">
            <v>MILL CREEK UNIT 4</v>
          </cell>
          <cell r="B50" t="str">
            <v>0241</v>
          </cell>
        </row>
        <row r="51">
          <cell r="A51" t="str">
            <v>MILL CREEK-SO2 UNIT 4</v>
          </cell>
          <cell r="B51" t="str">
            <v>0242</v>
          </cell>
        </row>
        <row r="52">
          <cell r="A52" t="str">
            <v>MILL CREEK-SO2 UNIT 4</v>
          </cell>
          <cell r="B52" t="str">
            <v>0242</v>
          </cell>
        </row>
        <row r="53">
          <cell r="A53" t="str">
            <v>MILL CREEK-SO2 UNIT 4</v>
          </cell>
          <cell r="B53" t="str">
            <v>0242</v>
          </cell>
        </row>
        <row r="54">
          <cell r="A54" t="str">
            <v>TRIMBLE COUNTY - UNIT 1</v>
          </cell>
          <cell r="B54" t="str">
            <v>0311</v>
          </cell>
        </row>
        <row r="55">
          <cell r="A55" t="str">
            <v>TRIMBLE COUNTY - UNIT 1</v>
          </cell>
          <cell r="B55" t="str">
            <v>0311</v>
          </cell>
        </row>
        <row r="56">
          <cell r="A56" t="str">
            <v>TRIMBLE COUNTY - UNIT 1</v>
          </cell>
          <cell r="B56" t="str">
            <v>0311</v>
          </cell>
        </row>
        <row r="57">
          <cell r="A57" t="str">
            <v>TRIMBLE COUNTY - SO2 UNIT 1</v>
          </cell>
          <cell r="B57" t="str">
            <v>0312</v>
          </cell>
        </row>
        <row r="58">
          <cell r="A58" t="str">
            <v>TRIMBLE COUNTY - SO2 UNIT 1</v>
          </cell>
          <cell r="B58" t="str">
            <v>0312</v>
          </cell>
        </row>
        <row r="59">
          <cell r="A59" t="str">
            <v>TRIMBLE COUNTY - SO2 UNIT 2</v>
          </cell>
          <cell r="B59" t="str">
            <v>0322</v>
          </cell>
        </row>
        <row r="60">
          <cell r="A60" t="str">
            <v>TRIMBLE COUNTY - UNIT 2</v>
          </cell>
          <cell r="B60" t="str">
            <v>0321</v>
          </cell>
        </row>
        <row r="61">
          <cell r="A61" t="str">
            <v>ZORN AND RIVER ROAD GAS TURBINE</v>
          </cell>
          <cell r="B61" t="str">
            <v>0410</v>
          </cell>
        </row>
        <row r="62">
          <cell r="A62" t="str">
            <v>PADDY'S RUN-GENERATOR 11</v>
          </cell>
          <cell r="B62" t="str">
            <v>0430</v>
          </cell>
        </row>
        <row r="63">
          <cell r="A63" t="str">
            <v>PADDY'S RUN-GENERATOR 11</v>
          </cell>
          <cell r="B63" t="str">
            <v>0430</v>
          </cell>
        </row>
        <row r="64">
          <cell r="A64" t="str">
            <v>PADDY'S RUN-GENERATOR 12</v>
          </cell>
          <cell r="B64" t="str">
            <v>0431</v>
          </cell>
        </row>
        <row r="65">
          <cell r="A65" t="str">
            <v>PADDY'S RUN-GENERATOR 13</v>
          </cell>
          <cell r="B65" t="str">
            <v>0432</v>
          </cell>
        </row>
        <row r="66">
          <cell r="A66" t="str">
            <v>PADDY'S RUN-GENERATOR 13</v>
          </cell>
          <cell r="B66" t="str">
            <v>0432</v>
          </cell>
        </row>
        <row r="67">
          <cell r="A67" t="str">
            <v>PADDY'S RUN-GENERATOR 13</v>
          </cell>
          <cell r="B67" t="str">
            <v>0432</v>
          </cell>
        </row>
        <row r="68">
          <cell r="A68" t="str">
            <v>OHIO FALLS - NON-PROJECT</v>
          </cell>
          <cell r="B68" t="str">
            <v>0450</v>
          </cell>
        </row>
        <row r="69">
          <cell r="A69" t="str">
            <v>OHIO FALLS - NON-PROJECT</v>
          </cell>
          <cell r="B69" t="str">
            <v>0450</v>
          </cell>
        </row>
        <row r="70">
          <cell r="A70" t="str">
            <v>OHIO FALLS - PROJECT 289</v>
          </cell>
          <cell r="B70" t="str">
            <v>0451</v>
          </cell>
        </row>
        <row r="71">
          <cell r="A71" t="str">
            <v>OHIO FALLS - PROJECT 289</v>
          </cell>
          <cell r="B71" t="str">
            <v>0451</v>
          </cell>
        </row>
        <row r="72">
          <cell r="A72" t="str">
            <v>OHIO FALLS - PROJECT 289</v>
          </cell>
          <cell r="B72" t="str">
            <v>0451</v>
          </cell>
        </row>
        <row r="73">
          <cell r="A73" t="str">
            <v>BROWN COMBUSTION TURBINE #5</v>
          </cell>
          <cell r="B73" t="str">
            <v>0459</v>
          </cell>
        </row>
        <row r="74">
          <cell r="A74" t="str">
            <v>BROWN COMBUSTION TURBINE #5</v>
          </cell>
          <cell r="B74" t="str">
            <v>0459</v>
          </cell>
        </row>
        <row r="75">
          <cell r="A75" t="str">
            <v>BROWN COMBUSTION TURBINE #5</v>
          </cell>
          <cell r="B75" t="str">
            <v>0459</v>
          </cell>
        </row>
        <row r="76">
          <cell r="A76" t="str">
            <v>E W BROWN # 6</v>
          </cell>
          <cell r="B76" t="str">
            <v>0460</v>
          </cell>
        </row>
        <row r="77">
          <cell r="A77" t="str">
            <v>E W BROWN # 6</v>
          </cell>
          <cell r="B77" t="str">
            <v>0460</v>
          </cell>
        </row>
        <row r="78">
          <cell r="A78" t="str">
            <v>E W BROWN # 6</v>
          </cell>
          <cell r="B78" t="str">
            <v>0460</v>
          </cell>
        </row>
        <row r="79">
          <cell r="A79" t="str">
            <v>E W BROWN # 7</v>
          </cell>
          <cell r="B79" t="str">
            <v>0461</v>
          </cell>
        </row>
        <row r="80">
          <cell r="A80" t="str">
            <v>E W BROWN # 7</v>
          </cell>
          <cell r="B80" t="str">
            <v>0461</v>
          </cell>
        </row>
        <row r="81">
          <cell r="A81" t="str">
            <v>E W BROWN # 7</v>
          </cell>
          <cell r="B81" t="str">
            <v>0461</v>
          </cell>
        </row>
        <row r="82">
          <cell r="A82" t="str">
            <v>TRIMBLE COUNTY #5</v>
          </cell>
          <cell r="B82" t="str">
            <v>0470</v>
          </cell>
        </row>
        <row r="83">
          <cell r="A83" t="str">
            <v>TRIMBLE COUNTY #5</v>
          </cell>
          <cell r="B83" t="str">
            <v>0470</v>
          </cell>
        </row>
        <row r="84">
          <cell r="A84" t="str">
            <v>TRIMBLE COUNTY #5</v>
          </cell>
          <cell r="B84" t="str">
            <v>0470</v>
          </cell>
        </row>
        <row r="85">
          <cell r="A85" t="str">
            <v>TRIMBLE COUNTY #6</v>
          </cell>
          <cell r="B85" t="str">
            <v>0471</v>
          </cell>
        </row>
        <row r="86">
          <cell r="A86" t="str">
            <v>TRIMBLE COUNTY #6</v>
          </cell>
          <cell r="B86" t="str">
            <v>0471</v>
          </cell>
        </row>
        <row r="87">
          <cell r="A87" t="str">
            <v>TRIMBLE COUNTY CT PIPELINE</v>
          </cell>
          <cell r="B87" t="str">
            <v>0473</v>
          </cell>
        </row>
        <row r="88">
          <cell r="A88" t="str">
            <v>TRIMBLE COUNTY #7</v>
          </cell>
          <cell r="B88" t="str">
            <v>0474</v>
          </cell>
        </row>
        <row r="89">
          <cell r="A89" t="str">
            <v>TRIMBLE COUNTY #7</v>
          </cell>
          <cell r="B89" t="str">
            <v>0474</v>
          </cell>
        </row>
        <row r="90">
          <cell r="A90" t="str">
            <v>TRIMBLE COUNTY #7</v>
          </cell>
          <cell r="B90" t="str">
            <v>0474</v>
          </cell>
        </row>
        <row r="91">
          <cell r="A91" t="str">
            <v>TRIMBLE COUNTY #8</v>
          </cell>
          <cell r="B91" t="str">
            <v>0475</v>
          </cell>
        </row>
        <row r="92">
          <cell r="A92" t="str">
            <v>TRIMBLE COUNTY #8</v>
          </cell>
          <cell r="B92" t="str">
            <v>0475</v>
          </cell>
        </row>
        <row r="93">
          <cell r="A93" t="str">
            <v>TRIMBLE COUNTY #8</v>
          </cell>
          <cell r="B93" t="str">
            <v>0475</v>
          </cell>
        </row>
        <row r="94">
          <cell r="A94" t="str">
            <v>TRIMBLE COUNTY #9</v>
          </cell>
          <cell r="B94" t="str">
            <v>0476</v>
          </cell>
        </row>
        <row r="95">
          <cell r="A95" t="str">
            <v>TRIMBLE COUNTY #9</v>
          </cell>
          <cell r="B95" t="str">
            <v>0476</v>
          </cell>
        </row>
        <row r="96">
          <cell r="A96" t="str">
            <v>TRIMBLE COUNTY #9</v>
          </cell>
          <cell r="B96" t="str">
            <v>0476</v>
          </cell>
        </row>
        <row r="97">
          <cell r="A97" t="str">
            <v>TRIMBLE COUNTY #10</v>
          </cell>
          <cell r="B97" t="str">
            <v>0477</v>
          </cell>
        </row>
        <row r="98">
          <cell r="A98" t="str">
            <v>TRIMBLE COUNTY #10</v>
          </cell>
          <cell r="B98" t="str">
            <v>0477</v>
          </cell>
        </row>
        <row r="99">
          <cell r="A99" t="str">
            <v>TRIMBLE COUNTY #10</v>
          </cell>
          <cell r="B99" t="str">
            <v>0477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56"/>
  <sheetViews>
    <sheetView tabSelected="1" zoomScale="90" zoomScaleNormal="90" zoomScaleSheetLayoutView="70" workbookViewId="0"/>
  </sheetViews>
  <sheetFormatPr defaultColWidth="9.140625" defaultRowHeight="15.75" x14ac:dyDescent="0.25"/>
  <cols>
    <col min="1" max="1" width="43" style="3" bestFit="1" customWidth="1"/>
    <col min="2" max="4" width="13.140625" style="2" customWidth="1"/>
    <col min="5" max="5" width="21" style="3" customWidth="1"/>
    <col min="6" max="6" width="1.7109375" style="3" customWidth="1"/>
    <col min="7" max="7" width="21.28515625" style="45" bestFit="1" customWidth="1"/>
    <col min="8" max="8" width="2.42578125" style="3" customWidth="1"/>
    <col min="9" max="11" width="20.85546875" style="3" customWidth="1"/>
    <col min="12" max="32" width="16.42578125" style="3" bestFit="1" customWidth="1"/>
    <col min="33" max="16384" width="9.140625" style="3"/>
  </cols>
  <sheetData>
    <row r="1" spans="1:41" x14ac:dyDescent="0.25">
      <c r="A1" s="1" t="s">
        <v>0</v>
      </c>
      <c r="E1" s="4"/>
      <c r="G1" s="41"/>
      <c r="H1" s="4"/>
    </row>
    <row r="2" spans="1:41" x14ac:dyDescent="0.25">
      <c r="A2" s="1" t="s">
        <v>694</v>
      </c>
      <c r="E2" s="1" t="s">
        <v>689</v>
      </c>
      <c r="G2" s="42" t="s">
        <v>689</v>
      </c>
      <c r="H2" s="1"/>
    </row>
    <row r="3" spans="1:41" x14ac:dyDescent="0.25">
      <c r="A3" s="1" t="s">
        <v>697</v>
      </c>
      <c r="B3" s="6"/>
      <c r="C3" s="6"/>
      <c r="D3" s="6"/>
      <c r="E3" s="35" t="s">
        <v>691</v>
      </c>
      <c r="F3" s="35"/>
      <c r="G3" s="43" t="s">
        <v>695</v>
      </c>
      <c r="H3" s="35"/>
      <c r="I3" s="39" t="s">
        <v>426</v>
      </c>
      <c r="J3" s="39" t="s">
        <v>427</v>
      </c>
      <c r="K3" s="39" t="s">
        <v>688</v>
      </c>
    </row>
    <row r="4" spans="1:41" s="9" customFormat="1" ht="36" customHeight="1" x14ac:dyDescent="0.25">
      <c r="A4" s="7" t="s">
        <v>1</v>
      </c>
      <c r="B4" s="8" t="s">
        <v>699</v>
      </c>
      <c r="C4" s="8" t="s">
        <v>692</v>
      </c>
      <c r="D4" s="8" t="s">
        <v>701</v>
      </c>
      <c r="E4" s="34" t="s">
        <v>690</v>
      </c>
      <c r="F4" s="34"/>
      <c r="G4" s="44" t="s">
        <v>693</v>
      </c>
      <c r="H4" s="34"/>
      <c r="I4" s="34" t="s">
        <v>693</v>
      </c>
      <c r="J4" s="34" t="s">
        <v>693</v>
      </c>
      <c r="K4" s="34" t="s">
        <v>693</v>
      </c>
    </row>
    <row r="5" spans="1:41" x14ac:dyDescent="0.25">
      <c r="A5" s="3" t="s">
        <v>2</v>
      </c>
      <c r="B5" s="10">
        <v>0</v>
      </c>
      <c r="C5" s="10">
        <v>0</v>
      </c>
      <c r="D5" s="10">
        <f>C5-B5</f>
        <v>0</v>
      </c>
      <c r="E5" s="32">
        <v>39116.890000000007</v>
      </c>
      <c r="F5" s="5"/>
      <c r="G5" s="45">
        <f>E5*(D5)</f>
        <v>0</v>
      </c>
      <c r="H5" s="5"/>
      <c r="I5" s="11"/>
      <c r="J5" s="11"/>
      <c r="K5" s="45">
        <f>G5-I5-J5</f>
        <v>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x14ac:dyDescent="0.25">
      <c r="A6" s="3" t="s">
        <v>3</v>
      </c>
      <c r="B6" s="10">
        <v>0</v>
      </c>
      <c r="C6" s="10">
        <v>0</v>
      </c>
      <c r="D6" s="10">
        <f t="shared" ref="D6:D69" si="0">C6-B6</f>
        <v>0</v>
      </c>
      <c r="E6" s="32">
        <v>5338.6900000000005</v>
      </c>
      <c r="F6" s="5"/>
      <c r="G6" s="45">
        <f t="shared" ref="G6:G69" si="1">E6*(D6)</f>
        <v>0</v>
      </c>
      <c r="H6" s="5"/>
      <c r="I6" s="11"/>
      <c r="J6" s="11"/>
      <c r="K6" s="45">
        <f t="shared" ref="K6:K69" si="2">G6-I6-J6</f>
        <v>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41" x14ac:dyDescent="0.25">
      <c r="A7" s="3" t="s">
        <v>4</v>
      </c>
      <c r="B7" s="10">
        <v>3.6299999999999999E-2</v>
      </c>
      <c r="C7" s="10">
        <v>3.6299999999999999E-2</v>
      </c>
      <c r="D7" s="10">
        <f t="shared" si="0"/>
        <v>0</v>
      </c>
      <c r="E7" s="32">
        <v>55918.829999999994</v>
      </c>
      <c r="F7" s="5"/>
      <c r="G7" s="45">
        <f t="shared" si="1"/>
        <v>0</v>
      </c>
      <c r="H7" s="5"/>
      <c r="I7" s="11"/>
      <c r="J7" s="11"/>
      <c r="K7" s="45">
        <f t="shared" si="2"/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41" x14ac:dyDescent="0.25">
      <c r="A8" s="3" t="s">
        <v>5</v>
      </c>
      <c r="B8" s="10">
        <v>0.20960000000000001</v>
      </c>
      <c r="C8" s="10">
        <v>0.20960000000000001</v>
      </c>
      <c r="D8" s="10">
        <f t="shared" si="0"/>
        <v>0</v>
      </c>
      <c r="E8" s="32">
        <v>61719740.078333326</v>
      </c>
      <c r="F8" s="5"/>
      <c r="G8" s="45">
        <f t="shared" si="1"/>
        <v>0</v>
      </c>
      <c r="H8" s="5"/>
      <c r="I8" s="11"/>
      <c r="J8" s="11"/>
      <c r="K8" s="45">
        <f t="shared" si="2"/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41" x14ac:dyDescent="0.25">
      <c r="A9" s="3" t="s">
        <v>6</v>
      </c>
      <c r="B9" s="10">
        <v>0.10060000000000001</v>
      </c>
      <c r="C9" s="10">
        <v>0.10060000000000001</v>
      </c>
      <c r="D9" s="10">
        <f t="shared" si="0"/>
        <v>0</v>
      </c>
      <c r="E9" s="32">
        <v>54665270.810833313</v>
      </c>
      <c r="F9" s="5"/>
      <c r="G9" s="45">
        <f t="shared" si="1"/>
        <v>0</v>
      </c>
      <c r="H9" s="5"/>
      <c r="I9" s="11"/>
      <c r="J9" s="11"/>
      <c r="K9" s="45">
        <f t="shared" si="2"/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41" x14ac:dyDescent="0.25">
      <c r="A10" s="3" t="s">
        <v>7</v>
      </c>
      <c r="B10" s="10">
        <v>0</v>
      </c>
      <c r="C10" s="10">
        <v>0</v>
      </c>
      <c r="D10" s="10">
        <f t="shared" si="0"/>
        <v>0</v>
      </c>
      <c r="E10" s="32">
        <v>823156.57000000018</v>
      </c>
      <c r="F10" s="5"/>
      <c r="G10" s="45">
        <f t="shared" si="1"/>
        <v>0</v>
      </c>
      <c r="H10" s="5"/>
      <c r="I10" s="11"/>
      <c r="J10" s="11"/>
      <c r="K10" s="45">
        <f t="shared" si="2"/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41" x14ac:dyDescent="0.25">
      <c r="A11" s="3" t="s">
        <v>8</v>
      </c>
      <c r="B11" s="10">
        <v>0</v>
      </c>
      <c r="C11" s="10">
        <v>0</v>
      </c>
      <c r="D11" s="10">
        <f t="shared" si="0"/>
        <v>0</v>
      </c>
      <c r="E11" s="32">
        <v>74827.839999999982</v>
      </c>
      <c r="F11" s="5"/>
      <c r="G11" s="45">
        <f t="shared" si="1"/>
        <v>0</v>
      </c>
      <c r="H11" s="5"/>
      <c r="I11" s="11"/>
      <c r="J11" s="11"/>
      <c r="K11" s="45">
        <f t="shared" si="2"/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41" x14ac:dyDescent="0.25">
      <c r="A12" s="3" t="s">
        <v>9</v>
      </c>
      <c r="B12" s="10">
        <v>0</v>
      </c>
      <c r="C12" s="10">
        <v>0</v>
      </c>
      <c r="D12" s="10">
        <f t="shared" si="0"/>
        <v>0</v>
      </c>
      <c r="E12" s="32">
        <v>1406997.4499999995</v>
      </c>
      <c r="F12" s="5"/>
      <c r="G12" s="45">
        <f t="shared" si="1"/>
        <v>0</v>
      </c>
      <c r="H12" s="5"/>
      <c r="I12" s="11">
        <f>G12</f>
        <v>0</v>
      </c>
      <c r="J12" s="11"/>
      <c r="K12" s="45">
        <f t="shared" si="2"/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41" x14ac:dyDescent="0.25">
      <c r="A13" s="3" t="s">
        <v>10</v>
      </c>
      <c r="B13" s="10">
        <v>0</v>
      </c>
      <c r="C13" s="10">
        <v>0</v>
      </c>
      <c r="D13" s="10">
        <f t="shared" si="0"/>
        <v>0</v>
      </c>
      <c r="E13" s="32">
        <v>10317883.5</v>
      </c>
      <c r="F13" s="5"/>
      <c r="G13" s="45">
        <f t="shared" si="1"/>
        <v>0</v>
      </c>
      <c r="H13" s="5"/>
      <c r="I13" s="11"/>
      <c r="J13" s="11"/>
      <c r="K13" s="45">
        <f t="shared" si="2"/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41" x14ac:dyDescent="0.25">
      <c r="A14" s="3" t="s">
        <v>11</v>
      </c>
      <c r="B14" s="10">
        <v>0</v>
      </c>
      <c r="C14" s="10">
        <v>0</v>
      </c>
      <c r="D14" s="10">
        <f t="shared" si="0"/>
        <v>0</v>
      </c>
      <c r="E14" s="32">
        <v>10406297.269999998</v>
      </c>
      <c r="F14" s="5"/>
      <c r="G14" s="45">
        <f t="shared" si="1"/>
        <v>0</v>
      </c>
      <c r="H14" s="5"/>
      <c r="I14" s="11">
        <f>G14</f>
        <v>0</v>
      </c>
      <c r="J14" s="11"/>
      <c r="K14" s="45">
        <f t="shared" si="2"/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41" x14ac:dyDescent="0.25">
      <c r="A15" s="3" t="s">
        <v>12</v>
      </c>
      <c r="B15" s="10">
        <v>0</v>
      </c>
      <c r="C15" s="10">
        <v>0</v>
      </c>
      <c r="D15" s="10">
        <f t="shared" si="0"/>
        <v>0</v>
      </c>
      <c r="E15" s="32">
        <v>30764.37</v>
      </c>
      <c r="F15" s="5"/>
      <c r="G15" s="45">
        <f t="shared" si="1"/>
        <v>0</v>
      </c>
      <c r="H15" s="5"/>
      <c r="I15" s="11"/>
      <c r="J15" s="11"/>
      <c r="K15" s="45">
        <f t="shared" si="2"/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41" x14ac:dyDescent="0.25">
      <c r="A16" s="3" t="s">
        <v>13</v>
      </c>
      <c r="B16" s="10">
        <v>0</v>
      </c>
      <c r="C16" s="10">
        <v>0</v>
      </c>
      <c r="D16" s="10">
        <f t="shared" si="0"/>
        <v>0</v>
      </c>
      <c r="E16" s="32">
        <v>38438.049999999996</v>
      </c>
      <c r="F16" s="5"/>
      <c r="G16" s="45">
        <f t="shared" si="1"/>
        <v>0</v>
      </c>
      <c r="H16" s="5"/>
      <c r="I16" s="11"/>
      <c r="J16" s="11"/>
      <c r="K16" s="45">
        <f t="shared" si="2"/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x14ac:dyDescent="0.25">
      <c r="A17" s="3" t="s">
        <v>14</v>
      </c>
      <c r="B17" s="10">
        <v>0</v>
      </c>
      <c r="C17" s="10">
        <v>0</v>
      </c>
      <c r="D17" s="10">
        <f t="shared" si="0"/>
        <v>0</v>
      </c>
      <c r="E17" s="32">
        <v>9165.64</v>
      </c>
      <c r="F17" s="5"/>
      <c r="G17" s="45">
        <f t="shared" si="1"/>
        <v>0</v>
      </c>
      <c r="H17" s="5"/>
      <c r="I17" s="11"/>
      <c r="J17" s="11"/>
      <c r="K17" s="45">
        <f t="shared" si="2"/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x14ac:dyDescent="0.25">
      <c r="A18" s="3" t="s">
        <v>15</v>
      </c>
      <c r="B18" s="10">
        <v>0</v>
      </c>
      <c r="C18" s="10">
        <v>0</v>
      </c>
      <c r="D18" s="10">
        <f t="shared" si="0"/>
        <v>0</v>
      </c>
      <c r="E18" s="32">
        <v>6841.1600000000026</v>
      </c>
      <c r="F18" s="5"/>
      <c r="G18" s="45">
        <f t="shared" si="1"/>
        <v>0</v>
      </c>
      <c r="H18" s="5"/>
      <c r="I18" s="11"/>
      <c r="J18" s="11"/>
      <c r="K18" s="45">
        <f t="shared" si="2"/>
        <v>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5">
      <c r="A19" s="3" t="s">
        <v>16</v>
      </c>
      <c r="B19" s="10">
        <v>0</v>
      </c>
      <c r="C19" s="10">
        <v>0</v>
      </c>
      <c r="D19" s="10">
        <f t="shared" si="0"/>
        <v>0</v>
      </c>
      <c r="E19" s="32">
        <v>994081.08583333343</v>
      </c>
      <c r="F19" s="5"/>
      <c r="G19" s="45">
        <f t="shared" si="1"/>
        <v>0</v>
      </c>
      <c r="H19" s="5"/>
      <c r="I19" s="11">
        <f>G19</f>
        <v>0</v>
      </c>
      <c r="J19" s="11"/>
      <c r="K19" s="45">
        <f t="shared" si="2"/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5">
      <c r="A20" s="3" t="s">
        <v>17</v>
      </c>
      <c r="B20" s="10">
        <v>0</v>
      </c>
      <c r="C20" s="10">
        <v>0</v>
      </c>
      <c r="D20" s="10">
        <f t="shared" si="0"/>
        <v>0</v>
      </c>
      <c r="E20" s="32">
        <v>53141.729999999989</v>
      </c>
      <c r="F20" s="5"/>
      <c r="G20" s="45">
        <f t="shared" si="1"/>
        <v>0</v>
      </c>
      <c r="H20" s="5"/>
      <c r="I20" s="11"/>
      <c r="J20" s="11"/>
      <c r="K20" s="45">
        <f t="shared" si="2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x14ac:dyDescent="0.25">
      <c r="A21" s="3" t="s">
        <v>18</v>
      </c>
      <c r="B21" s="10">
        <v>3.2000000000000002E-3</v>
      </c>
      <c r="C21" s="10">
        <v>4.5100000000000001E-4</v>
      </c>
      <c r="D21" s="10">
        <f t="shared" si="0"/>
        <v>-2.7490000000000001E-3</v>
      </c>
      <c r="E21" s="32">
        <v>4690069.46</v>
      </c>
      <c r="F21" s="5"/>
      <c r="G21" s="45">
        <f t="shared" si="1"/>
        <v>-12893.000945540001</v>
      </c>
      <c r="H21" s="5"/>
      <c r="I21" s="11"/>
      <c r="J21" s="11"/>
      <c r="K21" s="45">
        <f t="shared" si="2"/>
        <v>-12893.000945540001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x14ac:dyDescent="0.25">
      <c r="A22" s="3" t="s">
        <v>19</v>
      </c>
      <c r="B22" s="10">
        <v>1.3799999999999998E-2</v>
      </c>
      <c r="C22" s="10">
        <v>6.6522499999999993E-3</v>
      </c>
      <c r="D22" s="10">
        <f t="shared" si="0"/>
        <v>-7.1477499999999987E-3</v>
      </c>
      <c r="E22" s="32">
        <v>3148862.8166666664</v>
      </c>
      <c r="F22" s="5"/>
      <c r="G22" s="45">
        <f t="shared" si="1"/>
        <v>-22507.284197829162</v>
      </c>
      <c r="H22" s="5"/>
      <c r="I22" s="11"/>
      <c r="J22" s="11"/>
      <c r="K22" s="45">
        <f t="shared" si="2"/>
        <v>-22507.284197829162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5">
      <c r="A23" s="3" t="s">
        <v>20</v>
      </c>
      <c r="B23" s="10">
        <v>2.29E-2</v>
      </c>
      <c r="C23" s="10">
        <v>1.804E-2</v>
      </c>
      <c r="D23" s="10">
        <f t="shared" si="0"/>
        <v>-4.8599999999999997E-3</v>
      </c>
      <c r="E23" s="32">
        <v>23358799.319999997</v>
      </c>
      <c r="F23" s="5"/>
      <c r="G23" s="45">
        <f t="shared" si="1"/>
        <v>-113523.76469519998</v>
      </c>
      <c r="H23" s="5"/>
      <c r="I23" s="11"/>
      <c r="J23" s="11"/>
      <c r="K23" s="45">
        <f t="shared" si="2"/>
        <v>-113523.76469519998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5">
      <c r="A24" s="3" t="s">
        <v>21</v>
      </c>
      <c r="B24" s="10">
        <v>2.29E-2</v>
      </c>
      <c r="C24" s="10">
        <v>1.804E-2</v>
      </c>
      <c r="D24" s="10">
        <f t="shared" si="0"/>
        <v>-4.8599999999999997E-3</v>
      </c>
      <c r="E24" s="32">
        <v>47042.13</v>
      </c>
      <c r="F24" s="5"/>
      <c r="G24" s="45">
        <f t="shared" si="1"/>
        <v>-228.62475179999998</v>
      </c>
      <c r="H24" s="5"/>
      <c r="I24" s="11">
        <f>G24</f>
        <v>-228.62475179999998</v>
      </c>
      <c r="J24" s="11"/>
      <c r="K24" s="45">
        <f t="shared" si="2"/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5">
      <c r="A25" s="3" t="s">
        <v>22</v>
      </c>
      <c r="B25" s="10">
        <v>4.4800000000000006E-2</v>
      </c>
      <c r="C25" s="10">
        <v>4.8256999999999994E-2</v>
      </c>
      <c r="D25" s="10">
        <f t="shared" si="0"/>
        <v>3.4569999999999879E-3</v>
      </c>
      <c r="E25" s="32">
        <v>45382543.880000003</v>
      </c>
      <c r="F25" s="5"/>
      <c r="G25" s="45">
        <f t="shared" si="1"/>
        <v>156887.45419315947</v>
      </c>
      <c r="H25" s="5"/>
      <c r="I25" s="11"/>
      <c r="J25" s="11"/>
      <c r="K25" s="45">
        <f t="shared" si="2"/>
        <v>156887.45419315947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5">
      <c r="A26" s="3" t="s">
        <v>23</v>
      </c>
      <c r="B26" s="10">
        <v>7.7000000000000002E-3</v>
      </c>
      <c r="C26" s="10">
        <v>3.1569999999999997E-3</v>
      </c>
      <c r="D26" s="10">
        <f t="shared" si="0"/>
        <v>-4.5430000000000002E-3</v>
      </c>
      <c r="E26" s="32">
        <v>22319102.495416667</v>
      </c>
      <c r="F26" s="5"/>
      <c r="G26" s="45">
        <f t="shared" si="1"/>
        <v>-101395.68263667793</v>
      </c>
      <c r="H26" s="5"/>
      <c r="I26" s="11"/>
      <c r="J26" s="11"/>
      <c r="K26" s="45">
        <f t="shared" si="2"/>
        <v>-101395.68263667793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5">
      <c r="A27" s="3" t="s">
        <v>24</v>
      </c>
      <c r="B27" s="10">
        <v>3.0999999999999999E-3</v>
      </c>
      <c r="C27" s="10">
        <v>0</v>
      </c>
      <c r="D27" s="10">
        <f t="shared" si="0"/>
        <v>-3.0999999999999999E-3</v>
      </c>
      <c r="E27" s="32">
        <v>322828.54999999993</v>
      </c>
      <c r="F27" s="5"/>
      <c r="G27" s="45">
        <f t="shared" si="1"/>
        <v>-1000.7685049999998</v>
      </c>
      <c r="H27" s="5"/>
      <c r="I27" s="11"/>
      <c r="J27" s="11"/>
      <c r="K27" s="45">
        <f t="shared" si="2"/>
        <v>-1000.7685049999998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5">
      <c r="A28" s="3" t="s">
        <v>25</v>
      </c>
      <c r="B28" s="10">
        <v>1.0800000000000001E-2</v>
      </c>
      <c r="C28" s="10">
        <v>1.161325E-2</v>
      </c>
      <c r="D28" s="10">
        <f t="shared" si="0"/>
        <v>8.1324999999999974E-4</v>
      </c>
      <c r="E28" s="32">
        <v>8357711.5699999975</v>
      </c>
      <c r="F28" s="5"/>
      <c r="G28" s="45">
        <f t="shared" si="1"/>
        <v>6796.9089343024962</v>
      </c>
      <c r="H28" s="5"/>
      <c r="I28" s="11"/>
      <c r="J28" s="11"/>
      <c r="K28" s="45">
        <f t="shared" si="2"/>
        <v>6796.9089343024962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5">
      <c r="A29" s="3" t="s">
        <v>26</v>
      </c>
      <c r="B29" s="10">
        <v>6.8999999999999999E-3</v>
      </c>
      <c r="C29" s="10">
        <v>0</v>
      </c>
      <c r="D29" s="10">
        <f t="shared" si="0"/>
        <v>-6.8999999999999999E-3</v>
      </c>
      <c r="E29" s="32">
        <v>39480.549999999996</v>
      </c>
      <c r="F29" s="5"/>
      <c r="G29" s="45">
        <f t="shared" si="1"/>
        <v>-272.41579499999995</v>
      </c>
      <c r="H29" s="5"/>
      <c r="I29" s="11"/>
      <c r="J29" s="11"/>
      <c r="K29" s="45">
        <f t="shared" si="2"/>
        <v>-272.41579499999995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5">
      <c r="A30" s="3" t="s">
        <v>27</v>
      </c>
      <c r="B30" s="10">
        <v>9.8999999999999991E-3</v>
      </c>
      <c r="C30" s="10">
        <v>8.7945000000000002E-3</v>
      </c>
      <c r="D30" s="10">
        <f t="shared" si="0"/>
        <v>-1.1054999999999988E-3</v>
      </c>
      <c r="E30" s="32">
        <v>17025772.539999995</v>
      </c>
      <c r="F30" s="5"/>
      <c r="G30" s="45">
        <f t="shared" si="1"/>
        <v>-18821.991542969976</v>
      </c>
      <c r="H30" s="5"/>
      <c r="I30" s="11"/>
      <c r="J30" s="11"/>
      <c r="K30" s="45">
        <f t="shared" si="2"/>
        <v>-18821.991542969976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5">
      <c r="A31" s="3" t="s">
        <v>28</v>
      </c>
      <c r="B31" s="10">
        <v>2.0099999999999996E-2</v>
      </c>
      <c r="C31" s="10">
        <v>1.4657499999999999E-2</v>
      </c>
      <c r="D31" s="10">
        <f t="shared" si="0"/>
        <v>-5.4424999999999977E-3</v>
      </c>
      <c r="E31" s="32">
        <v>42182861.079999991</v>
      </c>
      <c r="F31" s="5"/>
      <c r="G31" s="45">
        <f t="shared" si="1"/>
        <v>-229580.22142789984</v>
      </c>
      <c r="H31" s="5"/>
      <c r="I31" s="11"/>
      <c r="J31" s="11"/>
      <c r="K31" s="45">
        <f t="shared" si="2"/>
        <v>-229580.22142789984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3" t="s">
        <v>29</v>
      </c>
      <c r="B32" s="10">
        <v>2.0099999999999996E-2</v>
      </c>
      <c r="C32" s="10">
        <v>1.4657499999999999E-2</v>
      </c>
      <c r="D32" s="10">
        <f t="shared" si="0"/>
        <v>-5.4424999999999977E-3</v>
      </c>
      <c r="E32" s="32">
        <v>8999804.629999999</v>
      </c>
      <c r="F32" s="5"/>
      <c r="G32" s="45">
        <f t="shared" si="1"/>
        <v>-48981.436698774975</v>
      </c>
      <c r="H32" s="5"/>
      <c r="I32" s="11">
        <f>G32</f>
        <v>-48981.436698774975</v>
      </c>
      <c r="J32" s="11"/>
      <c r="K32" s="45">
        <f t="shared" si="2"/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5">
      <c r="A33" s="3" t="s">
        <v>30</v>
      </c>
      <c r="B33" s="10">
        <v>2.7099999999999999E-2</v>
      </c>
      <c r="C33" s="10">
        <v>2.4917749999999999E-2</v>
      </c>
      <c r="D33" s="10">
        <f t="shared" si="0"/>
        <v>-2.1822500000000002E-3</v>
      </c>
      <c r="E33" s="32">
        <v>32620368.29333334</v>
      </c>
      <c r="F33" s="5"/>
      <c r="G33" s="45">
        <f t="shared" si="1"/>
        <v>-71185.798708126691</v>
      </c>
      <c r="H33" s="5"/>
      <c r="I33" s="11"/>
      <c r="J33" s="11"/>
      <c r="K33" s="45">
        <f t="shared" si="2"/>
        <v>-71185.798708126691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5">
      <c r="A34" s="3" t="s">
        <v>31</v>
      </c>
      <c r="B34" s="10">
        <v>2.7099999999999999E-2</v>
      </c>
      <c r="C34" s="10">
        <v>2.4917749999999999E-2</v>
      </c>
      <c r="D34" s="10">
        <f t="shared" si="0"/>
        <v>-2.1822500000000002E-3</v>
      </c>
      <c r="E34" s="32">
        <v>2506914.3099999996</v>
      </c>
      <c r="F34" s="5"/>
      <c r="G34" s="45">
        <f t="shared" si="1"/>
        <v>-5470.7137529974998</v>
      </c>
      <c r="H34" s="5"/>
      <c r="I34" s="11">
        <f>G34</f>
        <v>-5470.7137529974998</v>
      </c>
      <c r="J34" s="11"/>
      <c r="K34" s="45">
        <f t="shared" si="2"/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5">
      <c r="A35" s="3" t="s">
        <v>32</v>
      </c>
      <c r="B35" s="10">
        <v>1.0999999999999999E-2</v>
      </c>
      <c r="C35" s="10">
        <v>1.19515E-2</v>
      </c>
      <c r="D35" s="10">
        <f t="shared" si="0"/>
        <v>9.5150000000000096E-4</v>
      </c>
      <c r="E35" s="32">
        <v>15816339.699999997</v>
      </c>
      <c r="F35" s="5"/>
      <c r="G35" s="45">
        <f t="shared" si="1"/>
        <v>15049.247224550012</v>
      </c>
      <c r="H35" s="5"/>
      <c r="I35" s="11"/>
      <c r="J35" s="11"/>
      <c r="K35" s="45">
        <f t="shared" si="2"/>
        <v>15049.247224550012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5">
      <c r="A36" s="3" t="s">
        <v>33</v>
      </c>
      <c r="B36" s="10">
        <v>0</v>
      </c>
      <c r="C36" s="10">
        <v>0</v>
      </c>
      <c r="D36" s="10">
        <f t="shared" si="0"/>
        <v>0</v>
      </c>
      <c r="E36" s="32">
        <v>1558538.26</v>
      </c>
      <c r="F36" s="5"/>
      <c r="G36" s="45">
        <f t="shared" si="1"/>
        <v>0</v>
      </c>
      <c r="H36" s="5"/>
      <c r="I36" s="11"/>
      <c r="J36" s="11"/>
      <c r="K36" s="45">
        <f t="shared" si="2"/>
        <v>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5">
      <c r="A37" s="3" t="s">
        <v>34</v>
      </c>
      <c r="B37" s="10">
        <v>0</v>
      </c>
      <c r="C37" s="10">
        <v>0</v>
      </c>
      <c r="D37" s="10">
        <f t="shared" si="0"/>
        <v>0</v>
      </c>
      <c r="E37" s="32">
        <v>2549285.0099999993</v>
      </c>
      <c r="F37" s="5"/>
      <c r="G37" s="45">
        <f t="shared" si="1"/>
        <v>0</v>
      </c>
      <c r="H37" s="5"/>
      <c r="I37" s="11"/>
      <c r="J37" s="11"/>
      <c r="K37" s="45">
        <f t="shared" si="2"/>
        <v>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5">
      <c r="A38" s="3" t="s">
        <v>35</v>
      </c>
      <c r="B38" s="10">
        <v>0</v>
      </c>
      <c r="C38" s="10">
        <v>0</v>
      </c>
      <c r="D38" s="10">
        <f t="shared" si="0"/>
        <v>0</v>
      </c>
      <c r="E38" s="32">
        <v>4560022.0600000005</v>
      </c>
      <c r="F38" s="5"/>
      <c r="G38" s="45">
        <f t="shared" si="1"/>
        <v>0</v>
      </c>
      <c r="H38" s="5"/>
      <c r="I38" s="11"/>
      <c r="J38" s="11"/>
      <c r="K38" s="45">
        <f t="shared" si="2"/>
        <v>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5">
      <c r="A39" s="3" t="s">
        <v>36</v>
      </c>
      <c r="B39" s="10">
        <v>0</v>
      </c>
      <c r="C39" s="10">
        <v>0</v>
      </c>
      <c r="D39" s="10">
        <f t="shared" si="0"/>
        <v>0</v>
      </c>
      <c r="E39" s="32">
        <v>37239.960000000006</v>
      </c>
      <c r="F39" s="5"/>
      <c r="G39" s="45">
        <f t="shared" si="1"/>
        <v>0</v>
      </c>
      <c r="H39" s="5"/>
      <c r="I39" s="11"/>
      <c r="J39" s="11"/>
      <c r="K39" s="45">
        <f t="shared" si="2"/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5">
      <c r="A40" s="3" t="s">
        <v>37</v>
      </c>
      <c r="B40" s="10">
        <v>1.5099999999999999E-2</v>
      </c>
      <c r="C40" s="10">
        <v>1.1162249999999999E-2</v>
      </c>
      <c r="D40" s="10">
        <f t="shared" si="0"/>
        <v>-3.9377500000000003E-3</v>
      </c>
      <c r="E40" s="32">
        <v>1110956.3900000001</v>
      </c>
      <c r="F40" s="5"/>
      <c r="G40" s="45">
        <f t="shared" si="1"/>
        <v>-4374.6685247225005</v>
      </c>
      <c r="H40" s="5"/>
      <c r="I40" s="11"/>
      <c r="J40" s="11"/>
      <c r="K40" s="45">
        <f t="shared" si="2"/>
        <v>-4374.6685247225005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5">
      <c r="A41" s="3" t="s">
        <v>38</v>
      </c>
      <c r="B41" s="10">
        <v>1.2299999999999998E-2</v>
      </c>
      <c r="C41" s="10">
        <v>1.4431999999999999E-2</v>
      </c>
      <c r="D41" s="10">
        <f t="shared" si="0"/>
        <v>2.1320000000000002E-3</v>
      </c>
      <c r="E41" s="32">
        <v>5556451.46</v>
      </c>
      <c r="F41" s="5"/>
      <c r="G41" s="45">
        <f t="shared" si="1"/>
        <v>11846.354512720001</v>
      </c>
      <c r="H41" s="5"/>
      <c r="I41" s="11"/>
      <c r="J41" s="11"/>
      <c r="K41" s="45">
        <f t="shared" si="2"/>
        <v>11846.354512720001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5">
      <c r="A42" s="3" t="s">
        <v>39</v>
      </c>
      <c r="B42" s="10">
        <v>1.8400000000000003E-2</v>
      </c>
      <c r="C42" s="10">
        <v>2.0520500000000001E-2</v>
      </c>
      <c r="D42" s="10">
        <f t="shared" si="0"/>
        <v>2.1204999999999974E-3</v>
      </c>
      <c r="E42" s="32">
        <v>90040177.480000004</v>
      </c>
      <c r="F42" s="5"/>
      <c r="G42" s="45">
        <f t="shared" si="1"/>
        <v>190930.19634633977</v>
      </c>
      <c r="H42" s="5"/>
      <c r="I42" s="11"/>
      <c r="J42" s="11"/>
      <c r="K42" s="45">
        <f t="shared" si="2"/>
        <v>190930.19634633977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25">
      <c r="A43" s="3" t="s">
        <v>40</v>
      </c>
      <c r="B43" s="10">
        <v>1.8400000000000003E-2</v>
      </c>
      <c r="C43" s="10">
        <v>2.0520500000000001E-2</v>
      </c>
      <c r="D43" s="10">
        <f t="shared" si="0"/>
        <v>2.1204999999999974E-3</v>
      </c>
      <c r="E43" s="32">
        <v>468724.33999999991</v>
      </c>
      <c r="F43" s="5"/>
      <c r="G43" s="45">
        <f t="shared" si="1"/>
        <v>993.92996296999854</v>
      </c>
      <c r="H43" s="5"/>
      <c r="I43" s="11">
        <f>G43</f>
        <v>993.92996296999854</v>
      </c>
      <c r="J43" s="11"/>
      <c r="K43" s="45">
        <f t="shared" si="2"/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5">
      <c r="A44" s="3" t="s">
        <v>41</v>
      </c>
      <c r="B44" s="10">
        <v>1.06E-2</v>
      </c>
      <c r="C44" s="10">
        <v>0</v>
      </c>
      <c r="D44" s="10">
        <f t="shared" si="0"/>
        <v>-1.06E-2</v>
      </c>
      <c r="E44" s="32">
        <v>4562600.2999999989</v>
      </c>
      <c r="F44" s="5"/>
      <c r="G44" s="45">
        <f t="shared" si="1"/>
        <v>-48363.56317999999</v>
      </c>
      <c r="H44" s="5"/>
      <c r="I44" s="11"/>
      <c r="J44" s="11"/>
      <c r="K44" s="45">
        <f t="shared" si="2"/>
        <v>-48363.56317999999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5">
      <c r="A45" s="3" t="s">
        <v>42</v>
      </c>
      <c r="B45" s="10">
        <v>0</v>
      </c>
      <c r="C45" s="10">
        <v>0</v>
      </c>
      <c r="D45" s="10">
        <f t="shared" si="0"/>
        <v>0</v>
      </c>
      <c r="E45" s="32">
        <v>583381.43999999983</v>
      </c>
      <c r="F45" s="5"/>
      <c r="G45" s="45">
        <f t="shared" si="1"/>
        <v>0</v>
      </c>
      <c r="H45" s="5"/>
      <c r="I45" s="11"/>
      <c r="J45" s="11"/>
      <c r="K45" s="45">
        <f t="shared" si="2"/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5">
      <c r="A46" s="3" t="s">
        <v>43</v>
      </c>
      <c r="B46" s="10">
        <v>0</v>
      </c>
      <c r="C46" s="10">
        <v>0</v>
      </c>
      <c r="D46" s="10">
        <f t="shared" si="0"/>
        <v>0</v>
      </c>
      <c r="E46" s="32">
        <v>1631257.97</v>
      </c>
      <c r="F46" s="5"/>
      <c r="G46" s="45">
        <f t="shared" si="1"/>
        <v>0</v>
      </c>
      <c r="H46" s="5"/>
      <c r="I46" s="11"/>
      <c r="J46" s="11"/>
      <c r="K46" s="45">
        <f t="shared" si="2"/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25">
      <c r="A47" s="3" t="s">
        <v>44</v>
      </c>
      <c r="B47" s="10">
        <v>2.4399999999999998E-2</v>
      </c>
      <c r="C47" s="10">
        <v>0</v>
      </c>
      <c r="D47" s="10">
        <f t="shared" si="0"/>
        <v>-2.4399999999999998E-2</v>
      </c>
      <c r="E47" s="32">
        <v>9299115</v>
      </c>
      <c r="F47" s="5"/>
      <c r="G47" s="45">
        <f t="shared" si="1"/>
        <v>-226898.40599999999</v>
      </c>
      <c r="H47" s="5"/>
      <c r="I47" s="11"/>
      <c r="J47" s="11"/>
      <c r="K47" s="45">
        <f t="shared" si="2"/>
        <v>-226898.40599999999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x14ac:dyDescent="0.25">
      <c r="A48" s="3" t="s">
        <v>45</v>
      </c>
      <c r="B48" s="10">
        <v>6.6100000000000006E-2</v>
      </c>
      <c r="C48" s="10">
        <v>3.1570000000000001E-2</v>
      </c>
      <c r="D48" s="10">
        <f t="shared" si="0"/>
        <v>-3.4530000000000005E-2</v>
      </c>
      <c r="E48" s="32">
        <v>38773583.68</v>
      </c>
      <c r="F48" s="5"/>
      <c r="G48" s="45">
        <f t="shared" si="1"/>
        <v>-1338851.8444704001</v>
      </c>
      <c r="H48" s="5"/>
      <c r="I48" s="11"/>
      <c r="J48" s="11"/>
      <c r="K48" s="45">
        <f t="shared" si="2"/>
        <v>-1338851.8444704001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x14ac:dyDescent="0.25">
      <c r="A49" s="3" t="s">
        <v>46</v>
      </c>
      <c r="B49" s="10">
        <v>1.24E-2</v>
      </c>
      <c r="C49" s="10">
        <v>0</v>
      </c>
      <c r="D49" s="10">
        <f t="shared" si="0"/>
        <v>-1.24E-2</v>
      </c>
      <c r="E49" s="32">
        <v>3909061.6700000013</v>
      </c>
      <c r="F49" s="5"/>
      <c r="G49" s="45">
        <f t="shared" si="1"/>
        <v>-48472.364708000016</v>
      </c>
      <c r="H49" s="5"/>
      <c r="I49" s="11"/>
      <c r="J49" s="11"/>
      <c r="K49" s="45">
        <f t="shared" si="2"/>
        <v>-48472.364708000016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x14ac:dyDescent="0.25">
      <c r="A50" s="3" t="s">
        <v>47</v>
      </c>
      <c r="B50" s="10">
        <v>5.16E-2</v>
      </c>
      <c r="C50" s="10">
        <v>2.9765999999999997E-2</v>
      </c>
      <c r="D50" s="10">
        <f t="shared" si="0"/>
        <v>-2.1834000000000003E-2</v>
      </c>
      <c r="E50" s="32">
        <v>42538877.279999994</v>
      </c>
      <c r="F50" s="5"/>
      <c r="G50" s="45">
        <f t="shared" si="1"/>
        <v>-928793.84653152002</v>
      </c>
      <c r="H50" s="5"/>
      <c r="I50" s="11"/>
      <c r="J50" s="11"/>
      <c r="K50" s="45">
        <f t="shared" si="2"/>
        <v>-928793.84653152002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25">
      <c r="A51" s="3" t="s">
        <v>48</v>
      </c>
      <c r="B51" s="10">
        <v>3.5699999999999996E-2</v>
      </c>
      <c r="C51" s="10">
        <v>0</v>
      </c>
      <c r="D51" s="10">
        <f t="shared" si="0"/>
        <v>-3.5699999999999996E-2</v>
      </c>
      <c r="E51" s="32">
        <v>19802080.259999998</v>
      </c>
      <c r="F51" s="5"/>
      <c r="G51" s="45">
        <f t="shared" si="1"/>
        <v>-706934.26528199983</v>
      </c>
      <c r="H51" s="5"/>
      <c r="I51" s="11"/>
      <c r="J51" s="11"/>
      <c r="K51" s="45">
        <f t="shared" si="2"/>
        <v>-706934.26528199983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25">
      <c r="A52" s="3" t="s">
        <v>49</v>
      </c>
      <c r="B52" s="10">
        <v>4.4299999999999992E-2</v>
      </c>
      <c r="C52" s="10">
        <v>2.6496249999999996E-2</v>
      </c>
      <c r="D52" s="10">
        <f t="shared" si="0"/>
        <v>-1.7803749999999997E-2</v>
      </c>
      <c r="E52" s="32">
        <v>129781411.15666665</v>
      </c>
      <c r="F52" s="5"/>
      <c r="G52" s="45">
        <f t="shared" si="1"/>
        <v>-2310595.7988805035</v>
      </c>
      <c r="H52" s="5"/>
      <c r="I52" s="11"/>
      <c r="J52" s="11"/>
      <c r="K52" s="45">
        <f t="shared" si="2"/>
        <v>-2310595.7988805035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25">
      <c r="A53" s="3" t="s">
        <v>50</v>
      </c>
      <c r="B53" s="10">
        <v>4.4299999999999992E-2</v>
      </c>
      <c r="C53" s="10">
        <v>2.6496249999999996E-2</v>
      </c>
      <c r="D53" s="10">
        <f t="shared" si="0"/>
        <v>-1.7803749999999997E-2</v>
      </c>
      <c r="E53" s="32">
        <v>120309469.5</v>
      </c>
      <c r="F53" s="5"/>
      <c r="G53" s="45">
        <f t="shared" si="1"/>
        <v>-2141959.7176106246</v>
      </c>
      <c r="H53" s="5"/>
      <c r="I53" s="11">
        <f>G53</f>
        <v>-2141959.7176106246</v>
      </c>
      <c r="J53" s="11"/>
      <c r="K53" s="45">
        <f t="shared" si="2"/>
        <v>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25">
      <c r="A54" s="3" t="s">
        <v>51</v>
      </c>
      <c r="B54" s="10">
        <v>4.4299999999999992E-2</v>
      </c>
      <c r="C54" s="10">
        <v>2.6496249999999996E-2</v>
      </c>
      <c r="D54" s="10">
        <f t="shared" si="0"/>
        <v>-1.7803749999999997E-2</v>
      </c>
      <c r="E54" s="32">
        <v>212141579.82999995</v>
      </c>
      <c r="F54" s="5"/>
      <c r="G54" s="45">
        <f t="shared" si="1"/>
        <v>-3776915.6518983608</v>
      </c>
      <c r="H54" s="5"/>
      <c r="I54" s="11">
        <f>G54</f>
        <v>-3776915.6518983608</v>
      </c>
      <c r="J54" s="11"/>
      <c r="K54" s="45">
        <f t="shared" si="2"/>
        <v>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25">
      <c r="A55" s="3" t="s">
        <v>52</v>
      </c>
      <c r="B55" s="10">
        <v>4.4299999999999992E-2</v>
      </c>
      <c r="C55" s="10">
        <v>2.6496249999999996E-2</v>
      </c>
      <c r="D55" s="10">
        <f t="shared" si="0"/>
        <v>-1.7803749999999997E-2</v>
      </c>
      <c r="E55" s="32">
        <v>6375204.8045833325</v>
      </c>
      <c r="F55" s="5"/>
      <c r="G55" s="45">
        <f t="shared" si="1"/>
        <v>-113502.55253960048</v>
      </c>
      <c r="H55" s="5"/>
      <c r="I55" s="11">
        <f>G55</f>
        <v>-113502.55253960048</v>
      </c>
      <c r="J55" s="11"/>
      <c r="K55" s="45">
        <f t="shared" si="2"/>
        <v>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25">
      <c r="A56" s="3" t="s">
        <v>53</v>
      </c>
      <c r="B56" s="10">
        <v>4.3400000000000001E-2</v>
      </c>
      <c r="C56" s="10">
        <v>4.814425E-2</v>
      </c>
      <c r="D56" s="10">
        <f t="shared" si="0"/>
        <v>4.7442499999999985E-3</v>
      </c>
      <c r="E56" s="32">
        <v>335250552.53333324</v>
      </c>
      <c r="F56" s="5"/>
      <c r="G56" s="45">
        <f t="shared" si="1"/>
        <v>1590512.4338562656</v>
      </c>
      <c r="H56" s="5"/>
      <c r="I56" s="11"/>
      <c r="J56" s="11"/>
      <c r="K56" s="45">
        <f t="shared" si="2"/>
        <v>1590512.4338562656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25">
      <c r="A57" s="3" t="s">
        <v>54</v>
      </c>
      <c r="B57" s="10">
        <v>9.5999999999999992E-3</v>
      </c>
      <c r="C57" s="10">
        <v>0</v>
      </c>
      <c r="D57" s="10">
        <f t="shared" si="0"/>
        <v>-9.5999999999999992E-3</v>
      </c>
      <c r="E57" s="32">
        <v>1777792.3900000004</v>
      </c>
      <c r="F57" s="5"/>
      <c r="G57" s="45">
        <f t="shared" si="1"/>
        <v>-17066.806944000004</v>
      </c>
      <c r="H57" s="5"/>
      <c r="I57" s="11"/>
      <c r="J57" s="11"/>
      <c r="K57" s="45">
        <f t="shared" si="2"/>
        <v>-17066.806944000004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25">
      <c r="A58" s="3" t="s">
        <v>55</v>
      </c>
      <c r="B58" s="10">
        <v>4.41E-2</v>
      </c>
      <c r="C58" s="10">
        <v>2.9314999999999997E-2</v>
      </c>
      <c r="D58" s="10">
        <f t="shared" si="0"/>
        <v>-1.4785000000000003E-2</v>
      </c>
      <c r="E58" s="32">
        <v>199856326.79833341</v>
      </c>
      <c r="F58" s="5"/>
      <c r="G58" s="45">
        <f t="shared" si="1"/>
        <v>-2954875.7917133602</v>
      </c>
      <c r="H58" s="5"/>
      <c r="I58" s="11"/>
      <c r="J58" s="11"/>
      <c r="K58" s="45">
        <f t="shared" si="2"/>
        <v>-2954875.7917133602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5">
      <c r="A59" s="3" t="s">
        <v>56</v>
      </c>
      <c r="B59" s="10">
        <v>4.41E-2</v>
      </c>
      <c r="C59" s="10">
        <v>2.9314999999999997E-2</v>
      </c>
      <c r="D59" s="10">
        <f t="shared" si="0"/>
        <v>-1.4785000000000003E-2</v>
      </c>
      <c r="E59" s="32">
        <v>165586529.28999999</v>
      </c>
      <c r="F59" s="5"/>
      <c r="G59" s="45">
        <f t="shared" si="1"/>
        <v>-2448196.8355526505</v>
      </c>
      <c r="H59" s="5"/>
      <c r="I59" s="11">
        <f>G59</f>
        <v>-2448196.8355526505</v>
      </c>
      <c r="J59" s="11"/>
      <c r="K59" s="45">
        <f t="shared" si="2"/>
        <v>0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5">
      <c r="A60" s="3" t="s">
        <v>57</v>
      </c>
      <c r="B60" s="10">
        <v>4.0500000000000001E-2</v>
      </c>
      <c r="C60" s="10">
        <v>4.1717500000000005E-2</v>
      </c>
      <c r="D60" s="10">
        <f t="shared" si="0"/>
        <v>1.2175000000000033E-3</v>
      </c>
      <c r="E60" s="32">
        <v>138986540.00999996</v>
      </c>
      <c r="F60" s="5"/>
      <c r="G60" s="45">
        <f t="shared" si="1"/>
        <v>169216.1124621754</v>
      </c>
      <c r="H60" s="5"/>
      <c r="I60" s="11"/>
      <c r="J60" s="11"/>
      <c r="K60" s="45">
        <f t="shared" si="2"/>
        <v>169216.1124621754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5">
      <c r="A61" s="3" t="s">
        <v>58</v>
      </c>
      <c r="B61" s="10">
        <v>4.0500000000000001E-2</v>
      </c>
      <c r="C61" s="10">
        <v>4.1717500000000005E-2</v>
      </c>
      <c r="D61" s="10">
        <f t="shared" si="0"/>
        <v>1.2175000000000033E-3</v>
      </c>
      <c r="E61" s="32">
        <v>2137520.9899999993</v>
      </c>
      <c r="F61" s="5"/>
      <c r="G61" s="45">
        <f t="shared" si="1"/>
        <v>2602.4318053250063</v>
      </c>
      <c r="H61" s="5"/>
      <c r="I61" s="11">
        <f>G61</f>
        <v>2602.4318053250063</v>
      </c>
      <c r="J61" s="11"/>
      <c r="K61" s="45">
        <f t="shared" si="2"/>
        <v>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5">
      <c r="A62" s="3" t="s">
        <v>59</v>
      </c>
      <c r="B62" s="10">
        <v>4.5499999999999999E-2</v>
      </c>
      <c r="C62" s="10">
        <v>1.64615E-2</v>
      </c>
      <c r="D62" s="10">
        <f t="shared" si="0"/>
        <v>-2.9038499999999998E-2</v>
      </c>
      <c r="E62" s="32">
        <v>129648290.00041665</v>
      </c>
      <c r="F62" s="5"/>
      <c r="G62" s="45">
        <f t="shared" si="1"/>
        <v>-3764791.8691770989</v>
      </c>
      <c r="H62" s="5"/>
      <c r="I62" s="11"/>
      <c r="J62" s="11"/>
      <c r="K62" s="45">
        <f t="shared" si="2"/>
        <v>-3764791.8691770989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25">
      <c r="A63" s="3" t="s">
        <v>60</v>
      </c>
      <c r="B63" s="10">
        <v>4.5499999999999999E-2</v>
      </c>
      <c r="C63" s="10">
        <v>1.64615E-2</v>
      </c>
      <c r="D63" s="10">
        <f t="shared" si="0"/>
        <v>-2.9038499999999998E-2</v>
      </c>
      <c r="E63" s="32">
        <v>140289937.78</v>
      </c>
      <c r="F63" s="5"/>
      <c r="G63" s="45">
        <f t="shared" si="1"/>
        <v>-4073809.3582245298</v>
      </c>
      <c r="H63" s="5"/>
      <c r="I63" s="11">
        <f>G63</f>
        <v>-4073809.3582245298</v>
      </c>
      <c r="J63" s="11"/>
      <c r="K63" s="45">
        <f t="shared" si="2"/>
        <v>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25">
      <c r="A64" s="3" t="s">
        <v>61</v>
      </c>
      <c r="B64" s="10">
        <v>0</v>
      </c>
      <c r="C64" s="10">
        <v>0</v>
      </c>
      <c r="D64" s="10">
        <f t="shared" si="0"/>
        <v>0</v>
      </c>
      <c r="E64" s="32">
        <v>1901133.18</v>
      </c>
      <c r="F64" s="5"/>
      <c r="G64" s="45">
        <f t="shared" si="1"/>
        <v>0</v>
      </c>
      <c r="H64" s="5"/>
      <c r="I64" s="11"/>
      <c r="J64" s="11"/>
      <c r="K64" s="45">
        <f t="shared" si="2"/>
        <v>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25">
      <c r="A65" s="3" t="s">
        <v>62</v>
      </c>
      <c r="B65" s="10">
        <v>9.300000000000001E-3</v>
      </c>
      <c r="C65" s="10">
        <v>2.3790249999999995E-2</v>
      </c>
      <c r="D65" s="10">
        <f t="shared" si="0"/>
        <v>1.4490249999999994E-2</v>
      </c>
      <c r="E65" s="32">
        <v>66519975.029999979</v>
      </c>
      <c r="F65" s="5"/>
      <c r="G65" s="45">
        <f t="shared" si="1"/>
        <v>963891.06817845686</v>
      </c>
      <c r="H65" s="5"/>
      <c r="I65" s="11"/>
      <c r="J65" s="11"/>
      <c r="K65" s="45">
        <f t="shared" si="2"/>
        <v>963891.06817845686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25">
      <c r="A66" s="3" t="s">
        <v>63</v>
      </c>
      <c r="B66" s="10">
        <v>9.300000000000001E-3</v>
      </c>
      <c r="C66" s="10">
        <v>2.3790249999999995E-2</v>
      </c>
      <c r="D66" s="10">
        <f t="shared" si="0"/>
        <v>1.4490249999999994E-2</v>
      </c>
      <c r="E66" s="32">
        <v>6434775.8200000003</v>
      </c>
      <c r="F66" s="5"/>
      <c r="G66" s="45">
        <f t="shared" si="1"/>
        <v>93241.510325754964</v>
      </c>
      <c r="H66" s="5"/>
      <c r="I66" s="11">
        <f>G66</f>
        <v>93241.510325754964</v>
      </c>
      <c r="J66" s="11"/>
      <c r="K66" s="45">
        <f t="shared" si="2"/>
        <v>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25">
      <c r="A67" s="3" t="s">
        <v>64</v>
      </c>
      <c r="B67" s="10">
        <v>3.27E-2</v>
      </c>
      <c r="C67" s="10">
        <v>2.2549999999999997E-2</v>
      </c>
      <c r="D67" s="10">
        <f t="shared" si="0"/>
        <v>-1.0150000000000003E-2</v>
      </c>
      <c r="E67" s="32">
        <v>262059625.04375005</v>
      </c>
      <c r="F67" s="5"/>
      <c r="G67" s="45">
        <f t="shared" si="1"/>
        <v>-2659905.1941940635</v>
      </c>
      <c r="H67" s="5"/>
      <c r="I67" s="11"/>
      <c r="J67" s="11"/>
      <c r="K67" s="45">
        <f t="shared" si="2"/>
        <v>-2659905.1941940635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25">
      <c r="A68" s="3" t="s">
        <v>65</v>
      </c>
      <c r="B68" s="10">
        <v>3.27E-2</v>
      </c>
      <c r="C68" s="10">
        <v>2.2549999999999997E-2</v>
      </c>
      <c r="D68" s="10">
        <f t="shared" si="0"/>
        <v>-1.0150000000000003E-2</v>
      </c>
      <c r="E68" s="32">
        <v>169578963.27999997</v>
      </c>
      <c r="F68" s="5"/>
      <c r="G68" s="45">
        <f t="shared" si="1"/>
        <v>-1721226.4772920001</v>
      </c>
      <c r="H68" s="5"/>
      <c r="I68" s="11">
        <f>G68</f>
        <v>-1721226.4772920001</v>
      </c>
      <c r="J68" s="11"/>
      <c r="K68" s="45">
        <f t="shared" si="2"/>
        <v>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25">
      <c r="A69" s="3" t="s">
        <v>66</v>
      </c>
      <c r="B69" s="10">
        <v>2.63E-2</v>
      </c>
      <c r="C69" s="10">
        <v>0</v>
      </c>
      <c r="D69" s="10">
        <f t="shared" si="0"/>
        <v>-2.63E-2</v>
      </c>
      <c r="E69" s="32">
        <v>32692663.870000001</v>
      </c>
      <c r="F69" s="5"/>
      <c r="G69" s="45">
        <f t="shared" si="1"/>
        <v>-859817.05978100002</v>
      </c>
      <c r="H69" s="5"/>
      <c r="I69" s="11"/>
      <c r="J69" s="11"/>
      <c r="K69" s="45">
        <f t="shared" si="2"/>
        <v>-859817.05978100002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25">
      <c r="A70" s="3" t="s">
        <v>67</v>
      </c>
      <c r="B70" s="10">
        <v>4.0800000000000003E-2</v>
      </c>
      <c r="C70" s="10">
        <v>2.6045249999999999E-2</v>
      </c>
      <c r="D70" s="10">
        <f t="shared" ref="D70:D133" si="3">C70-B70</f>
        <v>-1.4754750000000004E-2</v>
      </c>
      <c r="E70" s="32">
        <v>282771364.26875001</v>
      </c>
      <c r="F70" s="5"/>
      <c r="G70" s="45">
        <f t="shared" ref="G70:G133" si="4">E70*(D70)</f>
        <v>-4172220.7869443404</v>
      </c>
      <c r="H70" s="5"/>
      <c r="I70" s="11"/>
      <c r="J70" s="11"/>
      <c r="K70" s="45">
        <f t="shared" ref="K70:K133" si="5">G70-I70-J70</f>
        <v>-4172220.7869443404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25">
      <c r="A71" s="3" t="s">
        <v>68</v>
      </c>
      <c r="B71" s="10">
        <v>4.0800000000000003E-2</v>
      </c>
      <c r="C71" s="10">
        <v>2.6045249999999999E-2</v>
      </c>
      <c r="D71" s="10">
        <f t="shared" si="3"/>
        <v>-1.4754750000000004E-2</v>
      </c>
      <c r="E71" s="32">
        <v>344479212.65999997</v>
      </c>
      <c r="F71" s="5"/>
      <c r="G71" s="45">
        <f t="shared" si="4"/>
        <v>-5082704.6629951354</v>
      </c>
      <c r="H71" s="5"/>
      <c r="I71" s="11">
        <f>G71</f>
        <v>-5082704.6629951354</v>
      </c>
      <c r="J71" s="11"/>
      <c r="K71" s="45">
        <f t="shared" si="5"/>
        <v>0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25">
      <c r="A72" s="3" t="s">
        <v>69</v>
      </c>
      <c r="B72" s="10">
        <v>4.0800000000000003E-2</v>
      </c>
      <c r="C72" s="10">
        <v>2.6045249999999999E-2</v>
      </c>
      <c r="D72" s="10">
        <f t="shared" si="3"/>
        <v>-1.4754750000000004E-2</v>
      </c>
      <c r="E72" s="32">
        <v>149177344.97</v>
      </c>
      <c r="F72" s="5"/>
      <c r="G72" s="45">
        <f t="shared" si="4"/>
        <v>-2201074.4306961079</v>
      </c>
      <c r="H72" s="5"/>
      <c r="I72" s="11">
        <f>G72</f>
        <v>-2201074.4306961079</v>
      </c>
      <c r="J72" s="11"/>
      <c r="K72" s="45">
        <f t="shared" si="5"/>
        <v>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25">
      <c r="A73" s="3" t="s">
        <v>70</v>
      </c>
      <c r="B73" s="10">
        <v>4.0800000000000003E-2</v>
      </c>
      <c r="C73" s="10">
        <v>2.6045249999999999E-2</v>
      </c>
      <c r="D73" s="10">
        <f t="shared" si="3"/>
        <v>-1.4754750000000004E-2</v>
      </c>
      <c r="E73" s="32">
        <v>792458.33333333349</v>
      </c>
      <c r="F73" s="5"/>
      <c r="G73" s="45">
        <f t="shared" si="4"/>
        <v>-11692.524593750006</v>
      </c>
      <c r="H73" s="5"/>
      <c r="I73" s="11">
        <f>G73</f>
        <v>-11692.524593750006</v>
      </c>
      <c r="J73" s="11"/>
      <c r="K73" s="45">
        <f t="shared" si="5"/>
        <v>0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25">
      <c r="A74" s="3" t="s">
        <v>71</v>
      </c>
      <c r="B74" s="10">
        <v>3.8600000000000002E-2</v>
      </c>
      <c r="C74" s="10">
        <v>3.8898749999999996E-2</v>
      </c>
      <c r="D74" s="10">
        <f t="shared" si="3"/>
        <v>2.9874999999999347E-4</v>
      </c>
      <c r="E74" s="32">
        <v>115578557.61999996</v>
      </c>
      <c r="F74" s="5"/>
      <c r="G74" s="45">
        <f t="shared" si="4"/>
        <v>34529.094088974234</v>
      </c>
      <c r="H74" s="5"/>
      <c r="I74" s="11"/>
      <c r="J74" s="11"/>
      <c r="K74" s="45">
        <f t="shared" si="5"/>
        <v>34529.094088974234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25">
      <c r="A75" s="3" t="s">
        <v>72</v>
      </c>
      <c r="B75" s="10">
        <v>3.8600000000000002E-2</v>
      </c>
      <c r="C75" s="10">
        <v>3.8898749999999996E-2</v>
      </c>
      <c r="D75" s="10">
        <f t="shared" si="3"/>
        <v>2.9874999999999347E-4</v>
      </c>
      <c r="E75" s="32">
        <v>1847520.9899999995</v>
      </c>
      <c r="F75" s="5"/>
      <c r="G75" s="45">
        <f t="shared" si="4"/>
        <v>551.94689576248777</v>
      </c>
      <c r="H75" s="5"/>
      <c r="I75" s="11">
        <f>G75</f>
        <v>551.94689576248777</v>
      </c>
      <c r="J75" s="11"/>
      <c r="K75" s="45">
        <f t="shared" si="5"/>
        <v>0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25">
      <c r="A76" s="3" t="s">
        <v>73</v>
      </c>
      <c r="B76" s="10">
        <v>3.4999999999999996E-2</v>
      </c>
      <c r="C76" s="10">
        <v>4.0139000000000001E-2</v>
      </c>
      <c r="D76" s="10">
        <f t="shared" si="3"/>
        <v>5.1390000000000047E-3</v>
      </c>
      <c r="E76" s="32">
        <v>253990445.67999998</v>
      </c>
      <c r="F76" s="5"/>
      <c r="G76" s="45">
        <f t="shared" si="4"/>
        <v>1305256.9003495211</v>
      </c>
      <c r="H76" s="5"/>
      <c r="I76" s="11"/>
      <c r="J76" s="11"/>
      <c r="K76" s="45">
        <f t="shared" si="5"/>
        <v>1305256.9003495211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25">
      <c r="A77" s="3" t="s">
        <v>74</v>
      </c>
      <c r="B77" s="10">
        <v>3.4999999999999996E-2</v>
      </c>
      <c r="C77" s="10">
        <v>4.0139000000000001E-2</v>
      </c>
      <c r="D77" s="10">
        <f t="shared" si="3"/>
        <v>5.1390000000000047E-3</v>
      </c>
      <c r="E77" s="32">
        <v>2112770.9900000007</v>
      </c>
      <c r="F77" s="5"/>
      <c r="G77" s="45">
        <f t="shared" si="4"/>
        <v>10857.530117610013</v>
      </c>
      <c r="H77" s="5"/>
      <c r="I77" s="11">
        <f>G77</f>
        <v>10857.530117610013</v>
      </c>
      <c r="J77" s="11"/>
      <c r="K77" s="45">
        <f t="shared" si="5"/>
        <v>0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25">
      <c r="A78" s="3" t="s">
        <v>75</v>
      </c>
      <c r="B78" s="10">
        <v>0</v>
      </c>
      <c r="C78" s="10">
        <v>0</v>
      </c>
      <c r="D78" s="10">
        <f t="shared" si="3"/>
        <v>0</v>
      </c>
      <c r="E78" s="32">
        <v>152243.76</v>
      </c>
      <c r="F78" s="5"/>
      <c r="G78" s="45">
        <f t="shared" si="4"/>
        <v>0</v>
      </c>
      <c r="H78" s="5"/>
      <c r="I78" s="11"/>
      <c r="J78" s="11"/>
      <c r="K78" s="45">
        <f t="shared" si="5"/>
        <v>0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25">
      <c r="A79" s="3" t="s">
        <v>76</v>
      </c>
      <c r="B79" s="10">
        <v>0</v>
      </c>
      <c r="C79" s="10">
        <v>0</v>
      </c>
      <c r="D79" s="10">
        <f t="shared" si="3"/>
        <v>0</v>
      </c>
      <c r="E79" s="32">
        <v>1831840.9800000002</v>
      </c>
      <c r="F79" s="5"/>
      <c r="G79" s="45">
        <f t="shared" si="4"/>
        <v>0</v>
      </c>
      <c r="H79" s="5"/>
      <c r="I79" s="11"/>
      <c r="J79" s="11"/>
      <c r="K79" s="45">
        <f t="shared" si="5"/>
        <v>0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5">
      <c r="A80" s="3" t="s">
        <v>77</v>
      </c>
      <c r="B80" s="10">
        <v>0</v>
      </c>
      <c r="C80" s="10">
        <v>0</v>
      </c>
      <c r="D80" s="10">
        <f t="shared" si="3"/>
        <v>0</v>
      </c>
      <c r="E80" s="32">
        <v>41300.899999999907</v>
      </c>
      <c r="F80" s="5"/>
      <c r="G80" s="45">
        <f t="shared" si="4"/>
        <v>0</v>
      </c>
      <c r="H80" s="5"/>
      <c r="I80" s="11"/>
      <c r="J80" s="11"/>
      <c r="K80" s="45">
        <f t="shared" si="5"/>
        <v>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5">
      <c r="A81" s="3" t="s">
        <v>78</v>
      </c>
      <c r="B81" s="10">
        <v>0</v>
      </c>
      <c r="C81" s="10">
        <v>0</v>
      </c>
      <c r="D81" s="10">
        <f t="shared" si="3"/>
        <v>0</v>
      </c>
      <c r="E81" s="32">
        <v>277179.53000000009</v>
      </c>
      <c r="F81" s="5"/>
      <c r="G81" s="45">
        <f t="shared" si="4"/>
        <v>0</v>
      </c>
      <c r="H81" s="5"/>
      <c r="I81" s="11"/>
      <c r="J81" s="11"/>
      <c r="K81" s="45">
        <f t="shared" si="5"/>
        <v>0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5">
      <c r="A82" s="3" t="s">
        <v>79</v>
      </c>
      <c r="B82" s="10">
        <v>0</v>
      </c>
      <c r="C82" s="10">
        <v>0</v>
      </c>
      <c r="D82" s="10">
        <f t="shared" si="3"/>
        <v>0</v>
      </c>
      <c r="E82" s="32">
        <v>91265.89</v>
      </c>
      <c r="F82" s="5"/>
      <c r="G82" s="45">
        <f t="shared" si="4"/>
        <v>0</v>
      </c>
      <c r="H82" s="5"/>
      <c r="I82" s="11"/>
      <c r="J82" s="11"/>
      <c r="K82" s="45">
        <f t="shared" si="5"/>
        <v>0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5">
      <c r="A83" s="3" t="s">
        <v>80</v>
      </c>
      <c r="B83" s="10">
        <v>0</v>
      </c>
      <c r="C83" s="10">
        <v>0</v>
      </c>
      <c r="D83" s="10">
        <f t="shared" si="3"/>
        <v>0</v>
      </c>
      <c r="E83" s="32">
        <v>145202.53000000003</v>
      </c>
      <c r="F83" s="5"/>
      <c r="G83" s="45">
        <f t="shared" si="4"/>
        <v>0</v>
      </c>
      <c r="H83" s="5"/>
      <c r="I83" s="11"/>
      <c r="J83" s="11"/>
      <c r="K83" s="45">
        <f t="shared" si="5"/>
        <v>0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5">
      <c r="A84" s="3" t="s">
        <v>81</v>
      </c>
      <c r="B84" s="10">
        <v>1.6899999999999998E-2</v>
      </c>
      <c r="C84" s="10">
        <v>0</v>
      </c>
      <c r="D84" s="10">
        <f t="shared" si="3"/>
        <v>-1.6899999999999998E-2</v>
      </c>
      <c r="E84" s="32">
        <v>4610665.2300000014</v>
      </c>
      <c r="F84" s="5"/>
      <c r="G84" s="45">
        <f t="shared" si="4"/>
        <v>-77920.24238700002</v>
      </c>
      <c r="H84" s="5"/>
      <c r="I84" s="11"/>
      <c r="J84" s="11"/>
      <c r="K84" s="45">
        <f t="shared" si="5"/>
        <v>-77920.24238700002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5">
      <c r="A85" s="3" t="s">
        <v>82</v>
      </c>
      <c r="B85" s="10">
        <v>2.1400000000000002E-2</v>
      </c>
      <c r="C85" s="10">
        <v>2.3677499999999997E-2</v>
      </c>
      <c r="D85" s="10">
        <f t="shared" si="3"/>
        <v>2.2774999999999948E-3</v>
      </c>
      <c r="E85" s="32">
        <v>529443953.94583338</v>
      </c>
      <c r="F85" s="5"/>
      <c r="G85" s="45">
        <f t="shared" si="4"/>
        <v>1205808.6051116327</v>
      </c>
      <c r="H85" s="5"/>
      <c r="I85" s="11"/>
      <c r="J85" s="11"/>
      <c r="K85" s="45">
        <f t="shared" si="5"/>
        <v>1205808.6051116327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5">
      <c r="A86" s="3" t="s">
        <v>83</v>
      </c>
      <c r="B86" s="10">
        <v>2.1400000000000002E-2</v>
      </c>
      <c r="C86" s="10">
        <v>2.3677499999999997E-2</v>
      </c>
      <c r="D86" s="10">
        <f t="shared" si="3"/>
        <v>2.2774999999999948E-3</v>
      </c>
      <c r="E86" s="32">
        <v>18718149.968749996</v>
      </c>
      <c r="F86" s="5"/>
      <c r="G86" s="45">
        <f t="shared" si="4"/>
        <v>42630.58655382802</v>
      </c>
      <c r="H86" s="5"/>
      <c r="I86" s="11">
        <f>G86</f>
        <v>42630.58655382802</v>
      </c>
      <c r="J86" s="11"/>
      <c r="K86" s="45">
        <f t="shared" si="5"/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5">
      <c r="A87" s="3" t="s">
        <v>84</v>
      </c>
      <c r="B87" s="10">
        <v>2.1400000000000002E-2</v>
      </c>
      <c r="C87" s="10">
        <v>2.3677499999999997E-2</v>
      </c>
      <c r="D87" s="10">
        <f t="shared" si="3"/>
        <v>2.2774999999999948E-3</v>
      </c>
      <c r="E87" s="32">
        <v>347459.64000000007</v>
      </c>
      <c r="F87" s="5"/>
      <c r="G87" s="45">
        <f t="shared" si="4"/>
        <v>791.33933009999839</v>
      </c>
      <c r="H87" s="5"/>
      <c r="I87" s="11">
        <f>G87</f>
        <v>791.33933009999839</v>
      </c>
      <c r="J87" s="11"/>
      <c r="K87" s="45">
        <f t="shared" si="5"/>
        <v>0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5">
      <c r="A88" s="3" t="s">
        <v>85</v>
      </c>
      <c r="B88" s="10">
        <v>1.9699999999999999E-2</v>
      </c>
      <c r="C88" s="10">
        <v>2.2211749999999999E-2</v>
      </c>
      <c r="D88" s="10">
        <f t="shared" si="3"/>
        <v>2.5117500000000001E-3</v>
      </c>
      <c r="E88" s="32">
        <v>72965766.340000018</v>
      </c>
      <c r="F88" s="5"/>
      <c r="G88" s="45">
        <f t="shared" si="4"/>
        <v>183271.76360449506</v>
      </c>
      <c r="H88" s="5"/>
      <c r="I88" s="11"/>
      <c r="J88" s="11"/>
      <c r="K88" s="45">
        <f t="shared" si="5"/>
        <v>183271.76360449506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5">
      <c r="A89" s="3" t="s">
        <v>86</v>
      </c>
      <c r="B89" s="10">
        <v>0</v>
      </c>
      <c r="C89" s="10">
        <v>0</v>
      </c>
      <c r="D89" s="10">
        <f t="shared" si="3"/>
        <v>0</v>
      </c>
      <c r="E89" s="32">
        <v>35937.440000000002</v>
      </c>
      <c r="F89" s="5"/>
      <c r="G89" s="45">
        <f t="shared" si="4"/>
        <v>0</v>
      </c>
      <c r="H89" s="5"/>
      <c r="I89" s="11"/>
      <c r="J89" s="11"/>
      <c r="K89" s="45">
        <f t="shared" si="5"/>
        <v>0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5">
      <c r="A90" s="3" t="s">
        <v>87</v>
      </c>
      <c r="B90" s="10">
        <v>0</v>
      </c>
      <c r="C90" s="10">
        <v>0</v>
      </c>
      <c r="D90" s="10">
        <f t="shared" si="3"/>
        <v>0</v>
      </c>
      <c r="E90" s="32">
        <v>575455.71999999986</v>
      </c>
      <c r="F90" s="5"/>
      <c r="G90" s="45">
        <f t="shared" si="4"/>
        <v>0</v>
      </c>
      <c r="H90" s="5"/>
      <c r="I90" s="11"/>
      <c r="J90" s="11"/>
      <c r="K90" s="45">
        <f t="shared" si="5"/>
        <v>0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5">
      <c r="A91" s="3" t="s">
        <v>88</v>
      </c>
      <c r="B91" s="10">
        <v>0</v>
      </c>
      <c r="C91" s="10">
        <v>0</v>
      </c>
      <c r="D91" s="10">
        <f t="shared" si="3"/>
        <v>0</v>
      </c>
      <c r="E91" s="32">
        <v>91162.479999999981</v>
      </c>
      <c r="F91" s="5"/>
      <c r="G91" s="45">
        <f t="shared" si="4"/>
        <v>0</v>
      </c>
      <c r="H91" s="5"/>
      <c r="I91" s="11"/>
      <c r="J91" s="11"/>
      <c r="K91" s="45">
        <f t="shared" si="5"/>
        <v>0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5">
      <c r="A92" s="3" t="s">
        <v>89</v>
      </c>
      <c r="B92" s="10">
        <v>8.2899999999999988E-2</v>
      </c>
      <c r="C92" s="10">
        <v>2.6834499999999997E-2</v>
      </c>
      <c r="D92" s="10">
        <f t="shared" si="3"/>
        <v>-5.606549999999999E-2</v>
      </c>
      <c r="E92" s="32">
        <v>11360279.319999998</v>
      </c>
      <c r="F92" s="5"/>
      <c r="G92" s="45">
        <f t="shared" si="4"/>
        <v>-636919.74021545984</v>
      </c>
      <c r="H92" s="5"/>
      <c r="I92" s="11"/>
      <c r="J92" s="11"/>
      <c r="K92" s="45">
        <f t="shared" si="5"/>
        <v>-636919.74021545984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5">
      <c r="A93" s="3" t="s">
        <v>90</v>
      </c>
      <c r="B93" s="10">
        <v>3.0499999999999992E-2</v>
      </c>
      <c r="C93" s="10">
        <v>1.7250749999999999E-2</v>
      </c>
      <c r="D93" s="10">
        <f t="shared" si="3"/>
        <v>-1.3249249999999994E-2</v>
      </c>
      <c r="E93" s="32">
        <v>14081112.124166666</v>
      </c>
      <c r="F93" s="5"/>
      <c r="G93" s="45">
        <f t="shared" si="4"/>
        <v>-186564.17481111511</v>
      </c>
      <c r="H93" s="5"/>
      <c r="I93" s="11"/>
      <c r="J93" s="11"/>
      <c r="K93" s="45">
        <f t="shared" si="5"/>
        <v>-186564.17481111511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5">
      <c r="A94" s="3" t="s">
        <v>91</v>
      </c>
      <c r="B94" s="10">
        <v>3.2299999999999995E-2</v>
      </c>
      <c r="C94" s="10">
        <v>1.7250749999999999E-2</v>
      </c>
      <c r="D94" s="10">
        <f t="shared" si="3"/>
        <v>-1.5049249999999997E-2</v>
      </c>
      <c r="E94" s="32">
        <v>45294134.18</v>
      </c>
      <c r="F94" s="5"/>
      <c r="G94" s="45">
        <f t="shared" si="4"/>
        <v>-681642.74880836485</v>
      </c>
      <c r="H94" s="5"/>
      <c r="I94" s="11"/>
      <c r="J94" s="11"/>
      <c r="K94" s="45">
        <f t="shared" si="5"/>
        <v>-681642.74880836485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5">
      <c r="A95" s="3" t="s">
        <v>92</v>
      </c>
      <c r="B95" s="10">
        <v>3.0299999999999994E-2</v>
      </c>
      <c r="C95" s="10">
        <v>2.6045249999999999E-2</v>
      </c>
      <c r="D95" s="10">
        <f t="shared" si="3"/>
        <v>-4.2547499999999946E-3</v>
      </c>
      <c r="E95" s="32">
        <v>41387228.980000004</v>
      </c>
      <c r="F95" s="5"/>
      <c r="G95" s="45">
        <f t="shared" si="4"/>
        <v>-176092.31250265479</v>
      </c>
      <c r="H95" s="5"/>
      <c r="I95" s="11"/>
      <c r="J95" s="11"/>
      <c r="K95" s="45">
        <f t="shared" si="5"/>
        <v>-176092.31250265479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x14ac:dyDescent="0.25">
      <c r="A96" s="3" t="s">
        <v>93</v>
      </c>
      <c r="B96" s="10">
        <v>2.3399999999999997E-2</v>
      </c>
      <c r="C96" s="10">
        <v>2.1084249999999995E-2</v>
      </c>
      <c r="D96" s="10">
        <f t="shared" si="3"/>
        <v>-2.3157500000000018E-3</v>
      </c>
      <c r="E96" s="32">
        <v>32454392.379166674</v>
      </c>
      <c r="F96" s="5"/>
      <c r="G96" s="45">
        <f t="shared" si="4"/>
        <v>-75156.259152055281</v>
      </c>
      <c r="H96" s="5"/>
      <c r="I96" s="11"/>
      <c r="J96" s="11"/>
      <c r="K96" s="45">
        <f t="shared" si="5"/>
        <v>-75156.259152055281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x14ac:dyDescent="0.25">
      <c r="A97" s="3" t="s">
        <v>94</v>
      </c>
      <c r="B97" s="10">
        <v>1.9699999999999999E-2</v>
      </c>
      <c r="C97" s="10">
        <v>1.9731249999999995E-2</v>
      </c>
      <c r="D97" s="10">
        <f t="shared" si="3"/>
        <v>3.1249999999996558E-5</v>
      </c>
      <c r="E97" s="32">
        <v>43553283.230000004</v>
      </c>
      <c r="F97" s="5"/>
      <c r="G97" s="45">
        <f t="shared" si="4"/>
        <v>1361.0401009373502</v>
      </c>
      <c r="H97" s="5"/>
      <c r="I97" s="11"/>
      <c r="J97" s="11"/>
      <c r="K97" s="45">
        <f t="shared" si="5"/>
        <v>1361.0401009373502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x14ac:dyDescent="0.25">
      <c r="A98" s="3" t="s">
        <v>95</v>
      </c>
      <c r="B98" s="10">
        <v>2.4300000000000002E-2</v>
      </c>
      <c r="C98" s="10">
        <v>2.3902999999999994E-2</v>
      </c>
      <c r="D98" s="10">
        <f t="shared" si="3"/>
        <v>-3.9700000000000846E-4</v>
      </c>
      <c r="E98" s="32">
        <v>60046352.508333333</v>
      </c>
      <c r="F98" s="5"/>
      <c r="G98" s="45">
        <f t="shared" si="4"/>
        <v>-23838.401945808841</v>
      </c>
      <c r="H98" s="5"/>
      <c r="I98" s="11"/>
      <c r="J98" s="11"/>
      <c r="K98" s="45">
        <f t="shared" si="5"/>
        <v>-23838.401945808841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x14ac:dyDescent="0.25">
      <c r="A99" s="3" t="s">
        <v>96</v>
      </c>
      <c r="B99" s="10">
        <v>2.0899999999999998E-2</v>
      </c>
      <c r="C99" s="10">
        <v>2.3677499999999997E-2</v>
      </c>
      <c r="D99" s="10">
        <f t="shared" si="3"/>
        <v>2.7774999999999987E-3</v>
      </c>
      <c r="E99" s="32">
        <v>92190509.209999979</v>
      </c>
      <c r="F99" s="5"/>
      <c r="G99" s="45">
        <f t="shared" si="4"/>
        <v>256059.13933077484</v>
      </c>
      <c r="H99" s="5"/>
      <c r="I99" s="11"/>
      <c r="J99" s="11"/>
      <c r="K99" s="45">
        <f t="shared" si="5"/>
        <v>256059.13933077484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25">
      <c r="A100" s="3" t="s">
        <v>97</v>
      </c>
      <c r="B100" s="10">
        <v>3.9900000000000005E-2</v>
      </c>
      <c r="C100" s="10">
        <v>1.3304499999999999E-2</v>
      </c>
      <c r="D100" s="10">
        <f t="shared" si="3"/>
        <v>-2.6595500000000008E-2</v>
      </c>
      <c r="E100" s="32">
        <v>4543732.6700000009</v>
      </c>
      <c r="F100" s="5"/>
      <c r="G100" s="45">
        <f t="shared" si="4"/>
        <v>-120842.84222498506</v>
      </c>
      <c r="H100" s="5"/>
      <c r="I100" s="11"/>
      <c r="J100" s="11"/>
      <c r="K100" s="45">
        <f t="shared" si="5"/>
        <v>-120842.84222498506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x14ac:dyDescent="0.25">
      <c r="A101" s="3" t="s">
        <v>98</v>
      </c>
      <c r="B101" s="10">
        <v>3.5499999999999997E-2</v>
      </c>
      <c r="C101" s="10">
        <v>2.1309750000000002E-2</v>
      </c>
      <c r="D101" s="10">
        <f t="shared" si="3"/>
        <v>-1.4190249999999995E-2</v>
      </c>
      <c r="E101" s="32">
        <v>2424721.7399999993</v>
      </c>
      <c r="F101" s="5"/>
      <c r="G101" s="45">
        <f t="shared" si="4"/>
        <v>-34407.407671034976</v>
      </c>
      <c r="H101" s="5"/>
      <c r="I101" s="11"/>
      <c r="J101" s="11"/>
      <c r="K101" s="45">
        <f t="shared" si="5"/>
        <v>-34407.407671034976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x14ac:dyDescent="0.25">
      <c r="A102" s="3" t="s">
        <v>99</v>
      </c>
      <c r="B102" s="10">
        <v>1.6E-2</v>
      </c>
      <c r="C102" s="10">
        <v>1.341725E-2</v>
      </c>
      <c r="D102" s="10">
        <f t="shared" si="3"/>
        <v>-2.58275E-3</v>
      </c>
      <c r="E102" s="32">
        <v>8991217.9399999995</v>
      </c>
      <c r="F102" s="5"/>
      <c r="G102" s="45">
        <f t="shared" si="4"/>
        <v>-23222.068134534999</v>
      </c>
      <c r="H102" s="5"/>
      <c r="I102" s="11"/>
      <c r="J102" s="11"/>
      <c r="K102" s="45">
        <f t="shared" si="5"/>
        <v>-23222.068134534999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x14ac:dyDescent="0.25">
      <c r="A103" s="3" t="s">
        <v>100</v>
      </c>
      <c r="B103" s="10">
        <v>4.4600000000000001E-2</v>
      </c>
      <c r="C103" s="10">
        <v>4.7918750000000003E-2</v>
      </c>
      <c r="D103" s="10">
        <f t="shared" si="3"/>
        <v>3.3187500000000023E-3</v>
      </c>
      <c r="E103" s="32">
        <v>29308888.079999987</v>
      </c>
      <c r="F103" s="5"/>
      <c r="G103" s="45">
        <f t="shared" si="4"/>
        <v>97268.872315500019</v>
      </c>
      <c r="H103" s="5"/>
      <c r="I103" s="11"/>
      <c r="J103" s="11"/>
      <c r="K103" s="45">
        <f t="shared" si="5"/>
        <v>97268.872315500019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x14ac:dyDescent="0.25">
      <c r="A104" s="3" t="s">
        <v>101</v>
      </c>
      <c r="B104" s="10">
        <v>1.89E-2</v>
      </c>
      <c r="C104" s="10">
        <v>5.9757500000000002E-3</v>
      </c>
      <c r="D104" s="10">
        <f t="shared" si="3"/>
        <v>-1.292425E-2</v>
      </c>
      <c r="E104" s="32">
        <v>2605094.1800000002</v>
      </c>
      <c r="F104" s="5"/>
      <c r="G104" s="45">
        <f t="shared" si="4"/>
        <v>-33668.888455865002</v>
      </c>
      <c r="H104" s="5"/>
      <c r="I104" s="11">
        <f>G104</f>
        <v>-33668.888455865002</v>
      </c>
      <c r="J104" s="11"/>
      <c r="K104" s="45">
        <f t="shared" si="5"/>
        <v>0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x14ac:dyDescent="0.25">
      <c r="A105" s="3" t="s">
        <v>102</v>
      </c>
      <c r="B105" s="10">
        <v>1.89E-2</v>
      </c>
      <c r="C105" s="10">
        <v>5.9757500000000002E-3</v>
      </c>
      <c r="D105" s="10">
        <f t="shared" si="3"/>
        <v>-1.292425E-2</v>
      </c>
      <c r="E105" s="32">
        <v>9676565.1400000006</v>
      </c>
      <c r="F105" s="5"/>
      <c r="G105" s="45">
        <f t="shared" si="4"/>
        <v>-125062.34701064501</v>
      </c>
      <c r="H105" s="5"/>
      <c r="I105" s="11"/>
      <c r="J105" s="11"/>
      <c r="K105" s="45">
        <f t="shared" si="5"/>
        <v>-125062.34701064501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x14ac:dyDescent="0.25">
      <c r="A106" s="3" t="s">
        <v>103</v>
      </c>
      <c r="B106" s="10">
        <v>3.6299999999999999E-2</v>
      </c>
      <c r="C106" s="10">
        <v>4.0364499999999998E-2</v>
      </c>
      <c r="D106" s="10">
        <f t="shared" si="3"/>
        <v>4.0644999999999987E-3</v>
      </c>
      <c r="E106" s="32">
        <v>12223379.51</v>
      </c>
      <c r="F106" s="5"/>
      <c r="G106" s="45">
        <f t="shared" si="4"/>
        <v>49681.926018394981</v>
      </c>
      <c r="H106" s="5"/>
      <c r="I106" s="11"/>
      <c r="J106" s="11"/>
      <c r="K106" s="45">
        <f t="shared" si="5"/>
        <v>49681.926018394981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x14ac:dyDescent="0.25">
      <c r="A107" s="3" t="s">
        <v>104</v>
      </c>
      <c r="B107" s="10">
        <v>1.5800000000000002E-2</v>
      </c>
      <c r="C107" s="10">
        <v>1.4883E-2</v>
      </c>
      <c r="D107" s="10">
        <f t="shared" si="3"/>
        <v>-9.1700000000000115E-4</v>
      </c>
      <c r="E107" s="32">
        <v>225897.58000000005</v>
      </c>
      <c r="F107" s="5"/>
      <c r="G107" s="45">
        <f t="shared" si="4"/>
        <v>-207.14808086000031</v>
      </c>
      <c r="H107" s="5"/>
      <c r="I107" s="11">
        <f>G107</f>
        <v>-207.14808086000031</v>
      </c>
      <c r="J107" s="11"/>
      <c r="K107" s="45">
        <f t="shared" si="5"/>
        <v>0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x14ac:dyDescent="0.25">
      <c r="A108" s="3" t="s">
        <v>105</v>
      </c>
      <c r="B108" s="10">
        <v>1.5800000000000002E-2</v>
      </c>
      <c r="C108" s="10">
        <v>1.4883E-2</v>
      </c>
      <c r="D108" s="10">
        <f t="shared" si="3"/>
        <v>-9.1700000000000115E-4</v>
      </c>
      <c r="E108" s="32">
        <v>14000464.699999997</v>
      </c>
      <c r="F108" s="5"/>
      <c r="G108" s="45">
        <f t="shared" si="4"/>
        <v>-12838.426129900014</v>
      </c>
      <c r="H108" s="5"/>
      <c r="I108" s="11"/>
      <c r="J108" s="11"/>
      <c r="K108" s="45">
        <f t="shared" si="5"/>
        <v>-12838.426129900014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x14ac:dyDescent="0.25">
      <c r="A109" s="3" t="s">
        <v>106</v>
      </c>
      <c r="B109" s="10">
        <v>4.7899999999999998E-2</v>
      </c>
      <c r="C109" s="10">
        <v>4.9384500000000005E-2</v>
      </c>
      <c r="D109" s="10">
        <f t="shared" si="3"/>
        <v>1.4845000000000066E-3</v>
      </c>
      <c r="E109" s="32">
        <v>951198.86999999976</v>
      </c>
      <c r="F109" s="5"/>
      <c r="G109" s="45">
        <f t="shared" si="4"/>
        <v>1412.054722515006</v>
      </c>
      <c r="H109" s="5"/>
      <c r="I109" s="11"/>
      <c r="J109" s="11"/>
      <c r="K109" s="45">
        <f t="shared" si="5"/>
        <v>1412.054722515006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x14ac:dyDescent="0.25">
      <c r="A110" s="3" t="s">
        <v>107</v>
      </c>
      <c r="B110" s="10">
        <v>1.67E-2</v>
      </c>
      <c r="C110" s="10">
        <v>1.4544749999999999E-2</v>
      </c>
      <c r="D110" s="10">
        <f t="shared" si="3"/>
        <v>-2.1552500000000009E-3</v>
      </c>
      <c r="E110" s="32">
        <v>2536658.89</v>
      </c>
      <c r="F110" s="5"/>
      <c r="G110" s="45">
        <f t="shared" si="4"/>
        <v>-5467.134072672503</v>
      </c>
      <c r="H110" s="5"/>
      <c r="I110" s="11">
        <f>G110</f>
        <v>-5467.134072672503</v>
      </c>
      <c r="J110" s="11"/>
      <c r="K110" s="45">
        <f t="shared" si="5"/>
        <v>0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x14ac:dyDescent="0.25">
      <c r="A111" s="3" t="s">
        <v>108</v>
      </c>
      <c r="B111" s="10">
        <v>1.67E-2</v>
      </c>
      <c r="C111" s="10">
        <v>1.4544749999999999E-2</v>
      </c>
      <c r="D111" s="10">
        <f t="shared" si="3"/>
        <v>-2.1552500000000009E-3</v>
      </c>
      <c r="E111" s="32">
        <v>31033911.27999999</v>
      </c>
      <c r="F111" s="5"/>
      <c r="G111" s="45">
        <f t="shared" si="4"/>
        <v>-66885.837286220005</v>
      </c>
      <c r="H111" s="5"/>
      <c r="I111" s="11"/>
      <c r="J111" s="11"/>
      <c r="K111" s="45">
        <f t="shared" si="5"/>
        <v>-66885.837286220005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x14ac:dyDescent="0.25">
      <c r="A112" s="3" t="s">
        <v>109</v>
      </c>
      <c r="B112" s="10">
        <v>1.9200000000000002E-2</v>
      </c>
      <c r="C112" s="10">
        <v>1.6687E-2</v>
      </c>
      <c r="D112" s="10">
        <f t="shared" si="3"/>
        <v>-2.5130000000000013E-3</v>
      </c>
      <c r="E112" s="32">
        <v>39305.669999999991</v>
      </c>
      <c r="F112" s="5"/>
      <c r="G112" s="45">
        <f t="shared" si="4"/>
        <v>-98.775148710000025</v>
      </c>
      <c r="H112" s="5"/>
      <c r="I112" s="11">
        <f>G112</f>
        <v>-98.775148710000025</v>
      </c>
      <c r="J112" s="11"/>
      <c r="K112" s="45">
        <f t="shared" si="5"/>
        <v>0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x14ac:dyDescent="0.25">
      <c r="A113" s="3" t="s">
        <v>110</v>
      </c>
      <c r="B113" s="10">
        <v>1.9200000000000002E-2</v>
      </c>
      <c r="C113" s="10">
        <v>1.6687E-2</v>
      </c>
      <c r="D113" s="10">
        <f t="shared" si="3"/>
        <v>-2.5130000000000013E-3</v>
      </c>
      <c r="E113" s="32">
        <v>2852247.61</v>
      </c>
      <c r="F113" s="5"/>
      <c r="G113" s="45">
        <f t="shared" si="4"/>
        <v>-7167.6982439300036</v>
      </c>
      <c r="H113" s="5"/>
      <c r="I113" s="11">
        <f>G113</f>
        <v>-7167.6982439300036</v>
      </c>
      <c r="J113" s="11"/>
      <c r="K113" s="45">
        <f t="shared" si="5"/>
        <v>0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x14ac:dyDescent="0.25">
      <c r="A114" s="3" t="s">
        <v>111</v>
      </c>
      <c r="B114" s="10">
        <v>1.9200000000000002E-2</v>
      </c>
      <c r="C114" s="10">
        <v>1.6687E-2</v>
      </c>
      <c r="D114" s="10">
        <f t="shared" si="3"/>
        <v>-2.5130000000000013E-3</v>
      </c>
      <c r="E114" s="32">
        <v>29090985.350000005</v>
      </c>
      <c r="F114" s="5"/>
      <c r="G114" s="45">
        <f t="shared" si="4"/>
        <v>-73105.646184550045</v>
      </c>
      <c r="H114" s="5"/>
      <c r="I114" s="11"/>
      <c r="J114" s="11"/>
      <c r="K114" s="45">
        <f t="shared" si="5"/>
        <v>-73105.646184550045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x14ac:dyDescent="0.25">
      <c r="A115" s="3" t="s">
        <v>112</v>
      </c>
      <c r="B115" s="10">
        <v>3.6400000000000002E-2</v>
      </c>
      <c r="C115" s="10">
        <v>3.9124249999999999E-2</v>
      </c>
      <c r="D115" s="10">
        <f t="shared" si="3"/>
        <v>2.7242499999999975E-3</v>
      </c>
      <c r="E115" s="32">
        <v>12041998.279999999</v>
      </c>
      <c r="F115" s="5"/>
      <c r="G115" s="45">
        <f t="shared" si="4"/>
        <v>32805.413814289968</v>
      </c>
      <c r="H115" s="5"/>
      <c r="I115" s="11"/>
      <c r="J115" s="11"/>
      <c r="K115" s="45">
        <f t="shared" si="5"/>
        <v>32805.413814289968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x14ac:dyDescent="0.25">
      <c r="A116" s="3" t="s">
        <v>113</v>
      </c>
      <c r="B116" s="10">
        <v>4.0999999999999995E-2</v>
      </c>
      <c r="C116" s="10">
        <v>4.0477249999999992E-2</v>
      </c>
      <c r="D116" s="10">
        <f t="shared" si="3"/>
        <v>-5.2275000000000238E-4</v>
      </c>
      <c r="E116" s="32">
        <v>15148041.550000003</v>
      </c>
      <c r="F116" s="5"/>
      <c r="G116" s="45">
        <f t="shared" si="4"/>
        <v>-7918.6387202625374</v>
      </c>
      <c r="H116" s="5"/>
      <c r="I116" s="11"/>
      <c r="J116" s="11"/>
      <c r="K116" s="45">
        <f t="shared" si="5"/>
        <v>-7918.6387202625374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x14ac:dyDescent="0.25">
      <c r="A117" s="3" t="s">
        <v>114</v>
      </c>
      <c r="B117" s="10">
        <v>0</v>
      </c>
      <c r="C117" s="10">
        <v>0.15920299999999998</v>
      </c>
      <c r="D117" s="10">
        <f t="shared" si="3"/>
        <v>0.15920299999999998</v>
      </c>
      <c r="E117" s="32">
        <v>165716.59000000003</v>
      </c>
      <c r="F117" s="5"/>
      <c r="G117" s="45">
        <f t="shared" si="4"/>
        <v>26382.578277770001</v>
      </c>
      <c r="H117" s="5"/>
      <c r="I117" s="11"/>
      <c r="J117" s="11"/>
      <c r="K117" s="45">
        <f t="shared" si="5"/>
        <v>26382.578277770001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x14ac:dyDescent="0.25">
      <c r="A118" s="3" t="s">
        <v>115</v>
      </c>
      <c r="B118" s="10">
        <v>0</v>
      </c>
      <c r="C118" s="10">
        <v>9.5724749999999997E-2</v>
      </c>
      <c r="D118" s="10">
        <f t="shared" si="3"/>
        <v>9.5724749999999997E-2</v>
      </c>
      <c r="E118" s="32">
        <v>480433.11000000004</v>
      </c>
      <c r="F118" s="5"/>
      <c r="G118" s="45">
        <f t="shared" si="4"/>
        <v>45989.339346472501</v>
      </c>
      <c r="H118" s="5"/>
      <c r="I118" s="11"/>
      <c r="J118" s="11"/>
      <c r="K118" s="45">
        <f t="shared" si="5"/>
        <v>45989.339346472501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x14ac:dyDescent="0.25">
      <c r="A119" s="3" t="s">
        <v>116</v>
      </c>
      <c r="B119" s="10">
        <v>2.06E-2</v>
      </c>
      <c r="C119" s="10">
        <v>2.1760749999999999E-2</v>
      </c>
      <c r="D119" s="10">
        <f t="shared" si="3"/>
        <v>1.1607499999999986E-3</v>
      </c>
      <c r="E119" s="32">
        <v>45502363.119999997</v>
      </c>
      <c r="F119" s="5"/>
      <c r="G119" s="45">
        <f t="shared" si="4"/>
        <v>52816.867991539933</v>
      </c>
      <c r="H119" s="5"/>
      <c r="I119" s="11"/>
      <c r="J119" s="11"/>
      <c r="K119" s="45">
        <f t="shared" si="5"/>
        <v>52816.867991539933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x14ac:dyDescent="0.25">
      <c r="A120" s="3" t="s">
        <v>117</v>
      </c>
      <c r="B120" s="10">
        <v>2.06E-2</v>
      </c>
      <c r="C120" s="10">
        <v>2.1760749999999999E-2</v>
      </c>
      <c r="D120" s="10">
        <f t="shared" si="3"/>
        <v>1.1607499999999986E-3</v>
      </c>
      <c r="E120" s="32">
        <v>1264434.92</v>
      </c>
      <c r="F120" s="5"/>
      <c r="G120" s="45">
        <f t="shared" si="4"/>
        <v>1467.6928333899982</v>
      </c>
      <c r="H120" s="5"/>
      <c r="I120" s="11">
        <f>G120</f>
        <v>1467.6928333899982</v>
      </c>
      <c r="J120" s="11"/>
      <c r="K120" s="45">
        <f t="shared" si="5"/>
        <v>0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x14ac:dyDescent="0.25">
      <c r="A121" s="3" t="s">
        <v>118</v>
      </c>
      <c r="B121" s="10">
        <v>1.4700000000000001E-2</v>
      </c>
      <c r="C121" s="10">
        <v>1.6574250000000002E-2</v>
      </c>
      <c r="D121" s="10">
        <f t="shared" si="3"/>
        <v>1.8742500000000009E-3</v>
      </c>
      <c r="E121" s="32">
        <v>1415469.0999999999</v>
      </c>
      <c r="F121" s="5"/>
      <c r="G121" s="45">
        <f t="shared" si="4"/>
        <v>2652.9429606750009</v>
      </c>
      <c r="H121" s="5"/>
      <c r="I121" s="11"/>
      <c r="J121" s="11"/>
      <c r="K121" s="45">
        <f t="shared" si="5"/>
        <v>2652.9429606750009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x14ac:dyDescent="0.25">
      <c r="A122" s="3" t="s">
        <v>119</v>
      </c>
      <c r="B122" s="10">
        <v>0</v>
      </c>
      <c r="C122" s="10">
        <v>0.14510924999999997</v>
      </c>
      <c r="D122" s="10">
        <f t="shared" si="3"/>
        <v>0.14510924999999997</v>
      </c>
      <c r="E122" s="32">
        <v>24678.669999999995</v>
      </c>
      <c r="F122" s="5"/>
      <c r="G122" s="45">
        <f t="shared" si="4"/>
        <v>3581.1032946974983</v>
      </c>
      <c r="H122" s="5"/>
      <c r="I122" s="11"/>
      <c r="J122" s="11"/>
      <c r="K122" s="45">
        <f t="shared" si="5"/>
        <v>3581.1032946974983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x14ac:dyDescent="0.25">
      <c r="A123" s="12" t="s">
        <v>120</v>
      </c>
      <c r="B123" s="10">
        <v>3.5499999999999997E-2</v>
      </c>
      <c r="C123" s="10">
        <v>1.6010499999999997E-2</v>
      </c>
      <c r="D123" s="10">
        <f t="shared" si="3"/>
        <v>-1.94895E-2</v>
      </c>
      <c r="E123" s="32">
        <v>445832.67</v>
      </c>
      <c r="F123" s="5"/>
      <c r="G123" s="45">
        <f t="shared" si="4"/>
        <v>-8689.0558219649993</v>
      </c>
      <c r="H123" s="5"/>
      <c r="I123" s="11"/>
      <c r="J123" s="11"/>
      <c r="K123" s="45">
        <f t="shared" si="5"/>
        <v>-8689.0558219649993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x14ac:dyDescent="0.25">
      <c r="A124" s="12" t="s">
        <v>121</v>
      </c>
      <c r="B124" s="10">
        <v>1.44E-2</v>
      </c>
      <c r="C124" s="10">
        <v>5.6375000000000001E-4</v>
      </c>
      <c r="D124" s="10">
        <f t="shared" si="3"/>
        <v>-1.383625E-2</v>
      </c>
      <c r="E124" s="32">
        <v>188273.76666666672</v>
      </c>
      <c r="F124" s="5"/>
      <c r="G124" s="45">
        <f t="shared" si="4"/>
        <v>-2605.0029040416675</v>
      </c>
      <c r="H124" s="5"/>
      <c r="I124" s="11"/>
      <c r="J124" s="11"/>
      <c r="K124" s="45">
        <f t="shared" si="5"/>
        <v>-2605.0029040416675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x14ac:dyDescent="0.25">
      <c r="A125" s="3" t="s">
        <v>122</v>
      </c>
      <c r="B125" s="10">
        <v>2.8999999999999995E-2</v>
      </c>
      <c r="C125" s="10">
        <v>2.3452000000000001E-2</v>
      </c>
      <c r="D125" s="10">
        <f t="shared" si="3"/>
        <v>-5.5479999999999939E-3</v>
      </c>
      <c r="E125" s="32">
        <v>6448828.549999998</v>
      </c>
      <c r="F125" s="5"/>
      <c r="G125" s="45">
        <f t="shared" si="4"/>
        <v>-35778.100795399951</v>
      </c>
      <c r="H125" s="5"/>
      <c r="I125" s="11"/>
      <c r="J125" s="11"/>
      <c r="K125" s="45">
        <f t="shared" si="5"/>
        <v>-35778.100795399951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x14ac:dyDescent="0.25">
      <c r="A126" s="3" t="s">
        <v>123</v>
      </c>
      <c r="B126" s="10">
        <v>1.0400000000000001E-2</v>
      </c>
      <c r="C126" s="10">
        <v>7.7797499999999993E-3</v>
      </c>
      <c r="D126" s="10">
        <f t="shared" si="3"/>
        <v>-2.6202500000000019E-3</v>
      </c>
      <c r="E126" s="32">
        <v>2632954.436666667</v>
      </c>
      <c r="F126" s="5"/>
      <c r="G126" s="45">
        <f t="shared" si="4"/>
        <v>-6898.9988626758395</v>
      </c>
      <c r="H126" s="5"/>
      <c r="I126" s="11"/>
      <c r="J126" s="11"/>
      <c r="K126" s="45">
        <f t="shared" si="5"/>
        <v>-6898.9988626758395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x14ac:dyDescent="0.25">
      <c r="A127" s="3" t="s">
        <v>124</v>
      </c>
      <c r="B127" s="10">
        <v>8.5000000000000006E-3</v>
      </c>
      <c r="C127" s="10">
        <v>1.274075E-2</v>
      </c>
      <c r="D127" s="10">
        <f t="shared" si="3"/>
        <v>4.2407499999999997E-3</v>
      </c>
      <c r="E127" s="32">
        <v>1204259.8479166664</v>
      </c>
      <c r="F127" s="5"/>
      <c r="G127" s="45">
        <f t="shared" si="4"/>
        <v>5106.9649500526029</v>
      </c>
      <c r="H127" s="5"/>
      <c r="I127" s="11"/>
      <c r="J127" s="11"/>
      <c r="K127" s="45">
        <f t="shared" si="5"/>
        <v>5106.9649500526029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x14ac:dyDescent="0.25">
      <c r="A128" s="3" t="s">
        <v>125</v>
      </c>
      <c r="B128" s="10">
        <v>6.9999999999999984E-3</v>
      </c>
      <c r="C128" s="10">
        <v>6.5394999999999993E-3</v>
      </c>
      <c r="D128" s="10">
        <f t="shared" si="3"/>
        <v>-4.604999999999991E-4</v>
      </c>
      <c r="E128" s="32">
        <v>2148425.73</v>
      </c>
      <c r="F128" s="5"/>
      <c r="G128" s="45">
        <f t="shared" si="4"/>
        <v>-989.3500486649981</v>
      </c>
      <c r="H128" s="5"/>
      <c r="I128" s="11"/>
      <c r="J128" s="11"/>
      <c r="K128" s="45">
        <f t="shared" si="5"/>
        <v>-989.3500486649981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x14ac:dyDescent="0.25">
      <c r="A129" s="3" t="s">
        <v>126</v>
      </c>
      <c r="B129" s="10">
        <v>1.9600000000000003E-2</v>
      </c>
      <c r="C129" s="10">
        <v>1.19515E-2</v>
      </c>
      <c r="D129" s="10">
        <f t="shared" si="3"/>
        <v>-7.6485000000000025E-3</v>
      </c>
      <c r="E129" s="32">
        <v>3259292.2800000007</v>
      </c>
      <c r="F129" s="5"/>
      <c r="G129" s="45">
        <f t="shared" si="4"/>
        <v>-24928.697003580015</v>
      </c>
      <c r="H129" s="5"/>
      <c r="I129" s="11"/>
      <c r="J129" s="11"/>
      <c r="K129" s="45">
        <f t="shared" si="5"/>
        <v>-24928.697003580015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x14ac:dyDescent="0.25">
      <c r="A130" s="3" t="s">
        <v>127</v>
      </c>
      <c r="B130" s="10">
        <v>1.9600000000000003E-2</v>
      </c>
      <c r="C130" s="10">
        <v>1.19515E-2</v>
      </c>
      <c r="D130" s="10">
        <f t="shared" si="3"/>
        <v>-7.6485000000000025E-3</v>
      </c>
      <c r="E130" s="32">
        <v>824923.38</v>
      </c>
      <c r="F130" s="5"/>
      <c r="G130" s="45">
        <f t="shared" si="4"/>
        <v>-6309.4264719300018</v>
      </c>
      <c r="H130" s="5"/>
      <c r="I130" s="11">
        <f>G130</f>
        <v>-6309.4264719300018</v>
      </c>
      <c r="J130" s="11"/>
      <c r="K130" s="45">
        <f t="shared" si="5"/>
        <v>0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x14ac:dyDescent="0.25">
      <c r="A131" s="3" t="s">
        <v>128</v>
      </c>
      <c r="B131" s="10">
        <v>3.0899999999999993E-2</v>
      </c>
      <c r="C131" s="10">
        <v>3.0329749999999999E-2</v>
      </c>
      <c r="D131" s="10">
        <f t="shared" si="3"/>
        <v>-5.7024999999999437E-4</v>
      </c>
      <c r="E131" s="32">
        <v>9778700.2450000029</v>
      </c>
      <c r="F131" s="5"/>
      <c r="G131" s="45">
        <f t="shared" si="4"/>
        <v>-5576.3038147111965</v>
      </c>
      <c r="H131" s="5"/>
      <c r="I131" s="11"/>
      <c r="J131" s="11"/>
      <c r="K131" s="45">
        <f t="shared" si="5"/>
        <v>-5576.3038147111965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x14ac:dyDescent="0.25">
      <c r="A132" s="3" t="s">
        <v>129</v>
      </c>
      <c r="B132" s="10">
        <v>0</v>
      </c>
      <c r="C132" s="10">
        <v>0</v>
      </c>
      <c r="D132" s="10">
        <f t="shared" si="3"/>
        <v>0</v>
      </c>
      <c r="E132" s="32">
        <v>45689.51</v>
      </c>
      <c r="F132" s="5"/>
      <c r="G132" s="45">
        <f t="shared" si="4"/>
        <v>0</v>
      </c>
      <c r="H132" s="5"/>
      <c r="I132" s="11"/>
      <c r="J132" s="11"/>
      <c r="K132" s="45">
        <f t="shared" si="5"/>
        <v>0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x14ac:dyDescent="0.25">
      <c r="A133" s="3" t="s">
        <v>130</v>
      </c>
      <c r="B133" s="10">
        <v>0</v>
      </c>
      <c r="C133" s="10">
        <v>0.12244649999999999</v>
      </c>
      <c r="D133" s="10">
        <f t="shared" si="3"/>
        <v>0.12244649999999999</v>
      </c>
      <c r="E133" s="32">
        <v>450188.04999999987</v>
      </c>
      <c r="F133" s="5"/>
      <c r="G133" s="45">
        <f t="shared" si="4"/>
        <v>55123.951064324981</v>
      </c>
      <c r="H133" s="5"/>
      <c r="I133" s="11"/>
      <c r="J133" s="11"/>
      <c r="K133" s="45">
        <f t="shared" si="5"/>
        <v>55123.951064324981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x14ac:dyDescent="0.25">
      <c r="A134" s="3" t="s">
        <v>131</v>
      </c>
      <c r="B134" s="10">
        <v>3.1299999999999994E-2</v>
      </c>
      <c r="C134" s="10">
        <v>3.0442499999999997E-2</v>
      </c>
      <c r="D134" s="10">
        <f t="shared" ref="D134:D197" si="6">C134-B134</f>
        <v>-8.5749999999999715E-4</v>
      </c>
      <c r="E134" s="32">
        <v>4498775.4149999982</v>
      </c>
      <c r="F134" s="5"/>
      <c r="G134" s="45">
        <f t="shared" ref="G134:G197" si="7">E134*(D134)</f>
        <v>-3857.6999183624857</v>
      </c>
      <c r="H134" s="5"/>
      <c r="I134" s="11"/>
      <c r="J134" s="11"/>
      <c r="K134" s="45">
        <f t="shared" ref="K134:K197" si="8">G134-I134-J134</f>
        <v>-3857.6999183624857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x14ac:dyDescent="0.25">
      <c r="A135" s="3" t="s">
        <v>132</v>
      </c>
      <c r="B135" s="10">
        <v>2.2999999999999996E-2</v>
      </c>
      <c r="C135" s="10">
        <v>2.5143249999999999E-2</v>
      </c>
      <c r="D135" s="10">
        <f t="shared" si="6"/>
        <v>2.1432500000000028E-3</v>
      </c>
      <c r="E135" s="32">
        <v>8724621.1987499986</v>
      </c>
      <c r="F135" s="5"/>
      <c r="G135" s="45">
        <f t="shared" si="7"/>
        <v>18699.044384220961</v>
      </c>
      <c r="H135" s="5"/>
      <c r="I135" s="11"/>
      <c r="J135" s="11"/>
      <c r="K135" s="45">
        <f t="shared" si="8"/>
        <v>18699.044384220961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x14ac:dyDescent="0.25">
      <c r="A136" s="3" t="s">
        <v>133</v>
      </c>
      <c r="B136" s="10">
        <v>0</v>
      </c>
      <c r="C136" s="10">
        <v>0</v>
      </c>
      <c r="D136" s="10">
        <f t="shared" si="6"/>
        <v>0</v>
      </c>
      <c r="E136" s="32">
        <v>11541.149999999996</v>
      </c>
      <c r="F136" s="5"/>
      <c r="G136" s="45">
        <f t="shared" si="7"/>
        <v>0</v>
      </c>
      <c r="H136" s="5"/>
      <c r="I136" s="11"/>
      <c r="J136" s="11"/>
      <c r="K136" s="45">
        <f t="shared" si="8"/>
        <v>0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x14ac:dyDescent="0.25">
      <c r="A137" s="3" t="s">
        <v>134</v>
      </c>
      <c r="B137" s="10">
        <v>0</v>
      </c>
      <c r="C137" s="10">
        <v>0.16371299999999997</v>
      </c>
      <c r="D137" s="10">
        <f t="shared" si="6"/>
        <v>0.16371299999999997</v>
      </c>
      <c r="E137" s="32">
        <v>74491.689999999988</v>
      </c>
      <c r="F137" s="5"/>
      <c r="G137" s="45">
        <f t="shared" si="7"/>
        <v>12195.258044969996</v>
      </c>
      <c r="H137" s="5"/>
      <c r="I137" s="11"/>
      <c r="J137" s="11"/>
      <c r="K137" s="45">
        <f t="shared" si="8"/>
        <v>12195.258044969996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x14ac:dyDescent="0.25">
      <c r="A138" s="3" t="s">
        <v>135</v>
      </c>
      <c r="B138" s="10">
        <v>0</v>
      </c>
      <c r="C138" s="10">
        <v>0</v>
      </c>
      <c r="D138" s="10">
        <f t="shared" si="6"/>
        <v>0</v>
      </c>
      <c r="E138" s="32">
        <v>879311.47000000009</v>
      </c>
      <c r="F138" s="5"/>
      <c r="G138" s="45">
        <f t="shared" si="7"/>
        <v>0</v>
      </c>
      <c r="H138" s="5"/>
      <c r="I138" s="11"/>
      <c r="J138" s="11"/>
      <c r="K138" s="45">
        <f t="shared" si="8"/>
        <v>0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x14ac:dyDescent="0.25">
      <c r="A139" s="3" t="s">
        <v>136</v>
      </c>
      <c r="B139" s="10">
        <v>2.4799999999999999E-2</v>
      </c>
      <c r="C139" s="10">
        <v>2.4799999999999999E-2</v>
      </c>
      <c r="D139" s="10">
        <f t="shared" si="6"/>
        <v>0</v>
      </c>
      <c r="E139" s="32">
        <v>2930163.93</v>
      </c>
      <c r="F139" s="5"/>
      <c r="G139" s="45">
        <f t="shared" si="7"/>
        <v>0</v>
      </c>
      <c r="H139" s="5"/>
      <c r="I139" s="11"/>
      <c r="J139" s="11"/>
      <c r="K139" s="45">
        <f t="shared" si="8"/>
        <v>0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x14ac:dyDescent="0.25">
      <c r="A140" s="3" t="s">
        <v>137</v>
      </c>
      <c r="B140" s="10">
        <v>2.6099999999999998E-2</v>
      </c>
      <c r="C140" s="10">
        <v>2.6099999999999998E-2</v>
      </c>
      <c r="D140" s="10">
        <f t="shared" si="6"/>
        <v>0</v>
      </c>
      <c r="E140" s="32">
        <v>21885646.370000001</v>
      </c>
      <c r="F140" s="5"/>
      <c r="G140" s="45">
        <f t="shared" si="7"/>
        <v>0</v>
      </c>
      <c r="H140" s="5"/>
      <c r="I140" s="11"/>
      <c r="J140" s="11"/>
      <c r="K140" s="45">
        <f t="shared" si="8"/>
        <v>0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x14ac:dyDescent="0.25">
      <c r="A141" s="3" t="s">
        <v>138</v>
      </c>
      <c r="B141" s="10">
        <v>3.8600000000000002E-2</v>
      </c>
      <c r="C141" s="10">
        <v>3.8600000000000002E-2</v>
      </c>
      <c r="D141" s="10">
        <f t="shared" si="6"/>
        <v>0</v>
      </c>
      <c r="E141" s="32">
        <v>14046741.580000004</v>
      </c>
      <c r="F141" s="5"/>
      <c r="G141" s="45">
        <f t="shared" si="7"/>
        <v>0</v>
      </c>
      <c r="H141" s="5"/>
      <c r="I141" s="11"/>
      <c r="J141" s="11"/>
      <c r="K141" s="45">
        <f t="shared" si="8"/>
        <v>0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x14ac:dyDescent="0.25">
      <c r="A142" s="3" t="s">
        <v>139</v>
      </c>
      <c r="B142" s="10">
        <v>3.8100000000000002E-2</v>
      </c>
      <c r="C142" s="10">
        <v>3.8100000000000002E-2</v>
      </c>
      <c r="D142" s="10">
        <f t="shared" si="6"/>
        <v>0</v>
      </c>
      <c r="E142" s="32">
        <v>1362584.7899999998</v>
      </c>
      <c r="F142" s="5"/>
      <c r="G142" s="45">
        <f t="shared" si="7"/>
        <v>0</v>
      </c>
      <c r="H142" s="5"/>
      <c r="I142" s="11"/>
      <c r="J142" s="11"/>
      <c r="K142" s="45">
        <f t="shared" si="8"/>
        <v>0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x14ac:dyDescent="0.25">
      <c r="A143" s="3" t="s">
        <v>140</v>
      </c>
      <c r="B143" s="10">
        <v>3.7599999999999995E-2</v>
      </c>
      <c r="C143" s="10">
        <v>3.7599999999999995E-2</v>
      </c>
      <c r="D143" s="10">
        <f t="shared" si="6"/>
        <v>0</v>
      </c>
      <c r="E143" s="32">
        <v>316946.74000000005</v>
      </c>
      <c r="F143" s="5"/>
      <c r="G143" s="45">
        <f t="shared" si="7"/>
        <v>0</v>
      </c>
      <c r="H143" s="5"/>
      <c r="I143" s="11"/>
      <c r="J143" s="11"/>
      <c r="K143" s="45">
        <f t="shared" si="8"/>
        <v>0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x14ac:dyDescent="0.25">
      <c r="A144" s="3" t="s">
        <v>141</v>
      </c>
      <c r="B144" s="10">
        <v>3.3300000000000003E-2</v>
      </c>
      <c r="C144" s="10">
        <v>3.3300000000000003E-2</v>
      </c>
      <c r="D144" s="10">
        <f t="shared" si="6"/>
        <v>0</v>
      </c>
      <c r="E144" s="32">
        <v>912634.13000000024</v>
      </c>
      <c r="F144" s="5"/>
      <c r="G144" s="45">
        <f t="shared" si="7"/>
        <v>0</v>
      </c>
      <c r="H144" s="5"/>
      <c r="I144" s="11"/>
      <c r="J144" s="11"/>
      <c r="K144" s="45">
        <f t="shared" si="8"/>
        <v>0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x14ac:dyDescent="0.25">
      <c r="A145" s="3" t="s">
        <v>142</v>
      </c>
      <c r="B145" s="10">
        <v>0</v>
      </c>
      <c r="C145" s="10">
        <v>0</v>
      </c>
      <c r="D145" s="10">
        <f t="shared" si="6"/>
        <v>0</v>
      </c>
      <c r="E145" s="32">
        <v>96395.560000000012</v>
      </c>
      <c r="F145" s="5"/>
      <c r="G145" s="45">
        <f t="shared" si="7"/>
        <v>0</v>
      </c>
      <c r="H145" s="5"/>
      <c r="I145" s="11"/>
      <c r="J145" s="11"/>
      <c r="K145" s="45">
        <f t="shared" si="8"/>
        <v>0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x14ac:dyDescent="0.25">
      <c r="A146" s="3" t="s">
        <v>143</v>
      </c>
      <c r="B146" s="10">
        <v>0</v>
      </c>
      <c r="C146" s="10">
        <v>0</v>
      </c>
      <c r="D146" s="10">
        <f t="shared" si="6"/>
        <v>0</v>
      </c>
      <c r="E146" s="32">
        <v>162070.18999999997</v>
      </c>
      <c r="F146" s="5"/>
      <c r="G146" s="45">
        <f t="shared" si="7"/>
        <v>0</v>
      </c>
      <c r="H146" s="5"/>
      <c r="I146" s="11"/>
      <c r="J146" s="11"/>
      <c r="K146" s="45">
        <f t="shared" si="8"/>
        <v>0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x14ac:dyDescent="0.25">
      <c r="A147" s="3" t="s">
        <v>144</v>
      </c>
      <c r="B147" s="10">
        <v>0</v>
      </c>
      <c r="C147" s="10">
        <v>0</v>
      </c>
      <c r="D147" s="10">
        <f t="shared" si="6"/>
        <v>0</v>
      </c>
      <c r="E147" s="32">
        <v>348244.31</v>
      </c>
      <c r="F147" s="5"/>
      <c r="G147" s="45">
        <f t="shared" si="7"/>
        <v>0</v>
      </c>
      <c r="H147" s="5"/>
      <c r="I147" s="11"/>
      <c r="J147" s="11"/>
      <c r="K147" s="45">
        <f t="shared" si="8"/>
        <v>0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x14ac:dyDescent="0.25">
      <c r="A148" s="3" t="s">
        <v>145</v>
      </c>
      <c r="B148" s="10">
        <v>3.0300000000000001E-2</v>
      </c>
      <c r="C148" s="10">
        <v>3.0300000000000001E-2</v>
      </c>
      <c r="D148" s="10">
        <f t="shared" si="6"/>
        <v>0</v>
      </c>
      <c r="E148" s="32">
        <v>48159177.449999996</v>
      </c>
      <c r="F148" s="5"/>
      <c r="G148" s="45">
        <f t="shared" si="7"/>
        <v>0</v>
      </c>
      <c r="H148" s="5"/>
      <c r="I148" s="11"/>
      <c r="J148" s="11"/>
      <c r="K148" s="45">
        <f t="shared" si="8"/>
        <v>0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x14ac:dyDescent="0.25">
      <c r="A149" s="3" t="s">
        <v>146</v>
      </c>
      <c r="B149" s="10">
        <v>2.92E-2</v>
      </c>
      <c r="C149" s="10">
        <v>2.92E-2</v>
      </c>
      <c r="D149" s="10">
        <f t="shared" si="6"/>
        <v>0</v>
      </c>
      <c r="E149" s="32">
        <v>1865718.1999999995</v>
      </c>
      <c r="F149" s="5"/>
      <c r="G149" s="45">
        <f t="shared" si="7"/>
        <v>0</v>
      </c>
      <c r="H149" s="5"/>
      <c r="I149" s="11"/>
      <c r="J149" s="11"/>
      <c r="K149" s="45">
        <f t="shared" si="8"/>
        <v>0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x14ac:dyDescent="0.25">
      <c r="A150" s="3" t="s">
        <v>147</v>
      </c>
      <c r="B150" s="10">
        <v>4.3200000000000002E-2</v>
      </c>
      <c r="C150" s="10">
        <v>4.3200000000000002E-2</v>
      </c>
      <c r="D150" s="10">
        <f t="shared" si="6"/>
        <v>0</v>
      </c>
      <c r="E150" s="32">
        <v>1919015.1299999992</v>
      </c>
      <c r="F150" s="5"/>
      <c r="G150" s="45">
        <f t="shared" si="7"/>
        <v>0</v>
      </c>
      <c r="H150" s="5"/>
      <c r="I150" s="11"/>
      <c r="J150" s="11"/>
      <c r="K150" s="45">
        <f t="shared" si="8"/>
        <v>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x14ac:dyDescent="0.25">
      <c r="A151" s="3" t="s">
        <v>148</v>
      </c>
      <c r="B151" s="10">
        <v>3.9399999999999998E-2</v>
      </c>
      <c r="C151" s="10">
        <v>3.9399999999999998E-2</v>
      </c>
      <c r="D151" s="10">
        <f t="shared" si="6"/>
        <v>0</v>
      </c>
      <c r="E151" s="32">
        <v>966323.00999999989</v>
      </c>
      <c r="F151" s="5"/>
      <c r="G151" s="45">
        <f t="shared" si="7"/>
        <v>0</v>
      </c>
      <c r="H151" s="5"/>
      <c r="I151" s="11"/>
      <c r="J151" s="11"/>
      <c r="K151" s="45">
        <f t="shared" si="8"/>
        <v>0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x14ac:dyDescent="0.25">
      <c r="A152" s="3" t="s">
        <v>149</v>
      </c>
      <c r="B152" s="10">
        <v>4.3399999999999994E-2</v>
      </c>
      <c r="C152" s="10">
        <v>4.3399999999999994E-2</v>
      </c>
      <c r="D152" s="10">
        <f t="shared" si="6"/>
        <v>0</v>
      </c>
      <c r="E152" s="32">
        <v>192814.02</v>
      </c>
      <c r="F152" s="5"/>
      <c r="G152" s="45">
        <f t="shared" si="7"/>
        <v>0</v>
      </c>
      <c r="H152" s="5"/>
      <c r="I152" s="11"/>
      <c r="J152" s="11"/>
      <c r="K152" s="45">
        <f t="shared" si="8"/>
        <v>0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x14ac:dyDescent="0.25">
      <c r="A153" s="3" t="s">
        <v>150</v>
      </c>
      <c r="B153" s="10">
        <v>4.3300000000000005E-2</v>
      </c>
      <c r="C153" s="10">
        <v>4.3300000000000005E-2</v>
      </c>
      <c r="D153" s="10">
        <f t="shared" si="6"/>
        <v>0</v>
      </c>
      <c r="E153" s="32">
        <v>555992.75999999989</v>
      </c>
      <c r="F153" s="5"/>
      <c r="G153" s="45">
        <f t="shared" si="7"/>
        <v>0</v>
      </c>
      <c r="H153" s="5"/>
      <c r="I153" s="11"/>
      <c r="J153" s="11"/>
      <c r="K153" s="45">
        <f t="shared" si="8"/>
        <v>0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x14ac:dyDescent="0.25">
      <c r="A154" s="3" t="s">
        <v>151</v>
      </c>
      <c r="B154" s="10">
        <v>3.9699999999999999E-2</v>
      </c>
      <c r="C154" s="10">
        <v>3.9699999999999999E-2</v>
      </c>
      <c r="D154" s="10">
        <f t="shared" si="6"/>
        <v>0</v>
      </c>
      <c r="E154" s="32">
        <v>2012654.9499999995</v>
      </c>
      <c r="F154" s="5"/>
      <c r="G154" s="45">
        <f t="shared" si="7"/>
        <v>0</v>
      </c>
      <c r="H154" s="5"/>
      <c r="I154" s="11"/>
      <c r="J154" s="11"/>
      <c r="K154" s="45">
        <f t="shared" si="8"/>
        <v>0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x14ac:dyDescent="0.25">
      <c r="A155" s="3" t="s">
        <v>152</v>
      </c>
      <c r="B155" s="10">
        <v>2.7599999999999996E-2</v>
      </c>
      <c r="C155" s="10">
        <v>2.7599999999999996E-2</v>
      </c>
      <c r="D155" s="10">
        <f t="shared" si="6"/>
        <v>0</v>
      </c>
      <c r="E155" s="32">
        <v>4660156.04</v>
      </c>
      <c r="F155" s="5"/>
      <c r="G155" s="45">
        <f t="shared" si="7"/>
        <v>0</v>
      </c>
      <c r="H155" s="5"/>
      <c r="I155" s="11"/>
      <c r="J155" s="11"/>
      <c r="K155" s="45">
        <f t="shared" si="8"/>
        <v>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x14ac:dyDescent="0.25">
      <c r="A156" s="3" t="s">
        <v>153</v>
      </c>
      <c r="B156" s="10">
        <v>4.24E-2</v>
      </c>
      <c r="C156" s="10">
        <v>4.24E-2</v>
      </c>
      <c r="D156" s="10">
        <f t="shared" si="6"/>
        <v>0</v>
      </c>
      <c r="E156" s="32">
        <v>861266.04</v>
      </c>
      <c r="F156" s="5"/>
      <c r="G156" s="45">
        <f t="shared" si="7"/>
        <v>0</v>
      </c>
      <c r="H156" s="5"/>
      <c r="I156" s="11"/>
      <c r="J156" s="11"/>
      <c r="K156" s="45">
        <f t="shared" si="8"/>
        <v>0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x14ac:dyDescent="0.25">
      <c r="A157" s="3" t="s">
        <v>154</v>
      </c>
      <c r="B157" s="10">
        <v>0.19170000000000004</v>
      </c>
      <c r="C157" s="10">
        <v>0.19170000000000004</v>
      </c>
      <c r="D157" s="10">
        <f t="shared" si="6"/>
        <v>0</v>
      </c>
      <c r="E157" s="32">
        <v>291451.54999999993</v>
      </c>
      <c r="F157" s="5"/>
      <c r="G157" s="45">
        <f t="shared" si="7"/>
        <v>0</v>
      </c>
      <c r="H157" s="5"/>
      <c r="I157" s="11"/>
      <c r="J157" s="11"/>
      <c r="K157" s="45">
        <f t="shared" si="8"/>
        <v>0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x14ac:dyDescent="0.25">
      <c r="A158" s="3" t="s">
        <v>155</v>
      </c>
      <c r="B158" s="10">
        <v>4.1599999999999998E-2</v>
      </c>
      <c r="C158" s="10">
        <v>4.1599999999999998E-2</v>
      </c>
      <c r="D158" s="10">
        <f t="shared" si="6"/>
        <v>0</v>
      </c>
      <c r="E158" s="32">
        <v>2174040.6000000006</v>
      </c>
      <c r="F158" s="5"/>
      <c r="G158" s="45">
        <f t="shared" si="7"/>
        <v>0</v>
      </c>
      <c r="H158" s="5"/>
      <c r="I158" s="11"/>
      <c r="J158" s="11"/>
      <c r="K158" s="45">
        <f t="shared" si="8"/>
        <v>0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x14ac:dyDescent="0.25">
      <c r="A159" s="3" t="s">
        <v>156</v>
      </c>
      <c r="B159" s="10">
        <v>3.7900000000000003E-2</v>
      </c>
      <c r="C159" s="10">
        <v>3.7900000000000003E-2</v>
      </c>
      <c r="D159" s="10">
        <f t="shared" si="6"/>
        <v>0</v>
      </c>
      <c r="E159" s="32">
        <v>3653029.9900000016</v>
      </c>
      <c r="F159" s="5"/>
      <c r="G159" s="45">
        <f t="shared" si="7"/>
        <v>0</v>
      </c>
      <c r="H159" s="5"/>
      <c r="I159" s="11"/>
      <c r="J159" s="11"/>
      <c r="K159" s="45">
        <f t="shared" si="8"/>
        <v>0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x14ac:dyDescent="0.25">
      <c r="A160" s="3" t="s">
        <v>157</v>
      </c>
      <c r="B160" s="10">
        <v>3.8700000000000005E-2</v>
      </c>
      <c r="C160" s="10">
        <v>3.8700000000000005E-2</v>
      </c>
      <c r="D160" s="10">
        <f t="shared" si="6"/>
        <v>0</v>
      </c>
      <c r="E160" s="32">
        <v>3740231.32</v>
      </c>
      <c r="F160" s="5"/>
      <c r="G160" s="45">
        <f t="shared" si="7"/>
        <v>0</v>
      </c>
      <c r="H160" s="5"/>
      <c r="I160" s="11"/>
      <c r="J160" s="11"/>
      <c r="K160" s="45">
        <f t="shared" si="8"/>
        <v>0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x14ac:dyDescent="0.25">
      <c r="A161" s="3" t="s">
        <v>158</v>
      </c>
      <c r="B161" s="10">
        <v>3.8600000000000002E-2</v>
      </c>
      <c r="C161" s="10">
        <v>3.8600000000000002E-2</v>
      </c>
      <c r="D161" s="10">
        <f t="shared" si="6"/>
        <v>0</v>
      </c>
      <c r="E161" s="32">
        <v>3588684.2400000016</v>
      </c>
      <c r="F161" s="5"/>
      <c r="G161" s="45">
        <f t="shared" si="7"/>
        <v>0</v>
      </c>
      <c r="H161" s="5"/>
      <c r="I161" s="11"/>
      <c r="J161" s="11"/>
      <c r="K161" s="45">
        <f t="shared" si="8"/>
        <v>0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x14ac:dyDescent="0.25">
      <c r="A162" s="3" t="s">
        <v>159</v>
      </c>
      <c r="B162" s="10">
        <v>3.78E-2</v>
      </c>
      <c r="C162" s="10">
        <v>3.78E-2</v>
      </c>
      <c r="D162" s="10">
        <f t="shared" si="6"/>
        <v>0</v>
      </c>
      <c r="E162" s="32">
        <v>3559154.9699999993</v>
      </c>
      <c r="F162" s="5"/>
      <c r="G162" s="45">
        <f t="shared" si="7"/>
        <v>0</v>
      </c>
      <c r="H162" s="5"/>
      <c r="I162" s="11"/>
      <c r="J162" s="11"/>
      <c r="K162" s="45">
        <f t="shared" si="8"/>
        <v>0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x14ac:dyDescent="0.25">
      <c r="A163" s="3" t="s">
        <v>160</v>
      </c>
      <c r="B163" s="10">
        <v>3.78E-2</v>
      </c>
      <c r="C163" s="10">
        <v>3.78E-2</v>
      </c>
      <c r="D163" s="10">
        <f t="shared" si="6"/>
        <v>0</v>
      </c>
      <c r="E163" s="32">
        <v>3548851.7100000004</v>
      </c>
      <c r="F163" s="5"/>
      <c r="G163" s="45">
        <f t="shared" si="7"/>
        <v>0</v>
      </c>
      <c r="H163" s="5"/>
      <c r="I163" s="11"/>
      <c r="J163" s="11"/>
      <c r="K163" s="45">
        <f t="shared" si="8"/>
        <v>0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x14ac:dyDescent="0.25">
      <c r="A164" s="3" t="s">
        <v>161</v>
      </c>
      <c r="B164" s="10">
        <v>3.7900000000000003E-2</v>
      </c>
      <c r="C164" s="10">
        <v>3.7900000000000003E-2</v>
      </c>
      <c r="D164" s="10">
        <f t="shared" si="6"/>
        <v>0</v>
      </c>
      <c r="E164" s="32">
        <v>3655976.41</v>
      </c>
      <c r="F164" s="5"/>
      <c r="G164" s="45">
        <f t="shared" si="7"/>
        <v>0</v>
      </c>
      <c r="H164" s="5"/>
      <c r="I164" s="11"/>
      <c r="J164" s="11"/>
      <c r="K164" s="45">
        <f t="shared" si="8"/>
        <v>0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x14ac:dyDescent="0.25">
      <c r="A165" s="3" t="s">
        <v>162</v>
      </c>
      <c r="B165" s="10">
        <v>3.1E-2</v>
      </c>
      <c r="C165" s="10">
        <v>3.1E-2</v>
      </c>
      <c r="D165" s="10">
        <f t="shared" si="6"/>
        <v>0</v>
      </c>
      <c r="E165" s="32">
        <v>6319398.1000000006</v>
      </c>
      <c r="F165" s="5"/>
      <c r="G165" s="45">
        <f t="shared" si="7"/>
        <v>0</v>
      </c>
      <c r="H165" s="5"/>
      <c r="I165" s="11"/>
      <c r="J165" s="11"/>
      <c r="K165" s="45">
        <f t="shared" si="8"/>
        <v>0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x14ac:dyDescent="0.25">
      <c r="A166" s="3" t="s">
        <v>163</v>
      </c>
      <c r="B166" s="10">
        <v>5.4299999999999994E-2</v>
      </c>
      <c r="C166" s="10">
        <v>5.4299999999999994E-2</v>
      </c>
      <c r="D166" s="10">
        <f t="shared" si="6"/>
        <v>0</v>
      </c>
      <c r="E166" s="32">
        <v>282445.64000000007</v>
      </c>
      <c r="F166" s="5"/>
      <c r="G166" s="45">
        <f t="shared" si="7"/>
        <v>0</v>
      </c>
      <c r="H166" s="5"/>
      <c r="I166" s="11"/>
      <c r="J166" s="11"/>
      <c r="K166" s="45">
        <f t="shared" si="8"/>
        <v>0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x14ac:dyDescent="0.25">
      <c r="A167" s="3" t="s">
        <v>164</v>
      </c>
      <c r="B167" s="10">
        <v>7.3899999999999993E-2</v>
      </c>
      <c r="C167" s="10">
        <v>7.3899999999999993E-2</v>
      </c>
      <c r="D167" s="10">
        <f t="shared" si="6"/>
        <v>0</v>
      </c>
      <c r="E167" s="32">
        <v>301560.87000000005</v>
      </c>
      <c r="F167" s="5"/>
      <c r="G167" s="45">
        <f t="shared" si="7"/>
        <v>0</v>
      </c>
      <c r="H167" s="5"/>
      <c r="I167" s="11"/>
      <c r="J167" s="11"/>
      <c r="K167" s="45">
        <f t="shared" si="8"/>
        <v>0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x14ac:dyDescent="0.25">
      <c r="A168" s="3" t="s">
        <v>165</v>
      </c>
      <c r="B168" s="10">
        <v>4.9999999999999996E-2</v>
      </c>
      <c r="C168" s="10">
        <v>4.9999999999999996E-2</v>
      </c>
      <c r="D168" s="10">
        <f t="shared" si="6"/>
        <v>0</v>
      </c>
      <c r="E168" s="32">
        <v>795787.89</v>
      </c>
      <c r="F168" s="5"/>
      <c r="G168" s="45">
        <f t="shared" si="7"/>
        <v>0</v>
      </c>
      <c r="H168" s="5"/>
      <c r="I168" s="11"/>
      <c r="J168" s="11"/>
      <c r="K168" s="45">
        <f t="shared" si="8"/>
        <v>0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x14ac:dyDescent="0.25">
      <c r="A169" s="3" t="s">
        <v>166</v>
      </c>
      <c r="B169" s="10">
        <v>6.9599999999999995E-2</v>
      </c>
      <c r="C169" s="10">
        <v>6.9599999999999995E-2</v>
      </c>
      <c r="D169" s="10">
        <f t="shared" si="6"/>
        <v>0</v>
      </c>
      <c r="E169" s="32">
        <v>1059617.1999999997</v>
      </c>
      <c r="F169" s="5"/>
      <c r="G169" s="45">
        <f t="shared" si="7"/>
        <v>0</v>
      </c>
      <c r="H169" s="5"/>
      <c r="I169" s="11"/>
      <c r="J169" s="11"/>
      <c r="K169" s="45">
        <f t="shared" si="8"/>
        <v>0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x14ac:dyDescent="0.25">
      <c r="A170" s="3" t="s">
        <v>167</v>
      </c>
      <c r="B170" s="10">
        <v>6.989999999999999E-2</v>
      </c>
      <c r="C170" s="10">
        <v>6.989999999999999E-2</v>
      </c>
      <c r="D170" s="10">
        <f t="shared" si="6"/>
        <v>0</v>
      </c>
      <c r="E170" s="32">
        <v>959028.10999999987</v>
      </c>
      <c r="F170" s="5"/>
      <c r="G170" s="45">
        <f t="shared" si="7"/>
        <v>0</v>
      </c>
      <c r="H170" s="5"/>
      <c r="I170" s="11"/>
      <c r="J170" s="11"/>
      <c r="K170" s="45">
        <f t="shared" si="8"/>
        <v>0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x14ac:dyDescent="0.25">
      <c r="A171" s="3" t="s">
        <v>168</v>
      </c>
      <c r="B171" s="10">
        <v>6.5300000000000011E-2</v>
      </c>
      <c r="C171" s="10">
        <v>6.5300000000000011E-2</v>
      </c>
      <c r="D171" s="10">
        <f t="shared" si="6"/>
        <v>0</v>
      </c>
      <c r="E171" s="32">
        <v>263045.52</v>
      </c>
      <c r="F171" s="5"/>
      <c r="G171" s="45">
        <f t="shared" si="7"/>
        <v>0</v>
      </c>
      <c r="H171" s="5"/>
      <c r="I171" s="11"/>
      <c r="J171" s="11"/>
      <c r="K171" s="45">
        <f t="shared" si="8"/>
        <v>0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x14ac:dyDescent="0.25">
      <c r="A172" s="3" t="s">
        <v>169</v>
      </c>
      <c r="B172" s="10">
        <v>4.6500000000000007E-2</v>
      </c>
      <c r="C172" s="10">
        <v>4.6500000000000007E-2</v>
      </c>
      <c r="D172" s="10">
        <f t="shared" si="6"/>
        <v>0</v>
      </c>
      <c r="E172" s="32">
        <v>3155168.07</v>
      </c>
      <c r="F172" s="5"/>
      <c r="G172" s="45">
        <f t="shared" si="7"/>
        <v>0</v>
      </c>
      <c r="H172" s="5"/>
      <c r="I172" s="11"/>
      <c r="J172" s="11"/>
      <c r="K172" s="45">
        <f t="shared" si="8"/>
        <v>0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x14ac:dyDescent="0.25">
      <c r="A173" s="3" t="s">
        <v>170</v>
      </c>
      <c r="B173" s="10">
        <v>0.15740000000000001</v>
      </c>
      <c r="C173" s="10">
        <v>0.15740000000000001</v>
      </c>
      <c r="D173" s="10">
        <f t="shared" si="6"/>
        <v>0</v>
      </c>
      <c r="E173" s="32">
        <v>472117.33</v>
      </c>
      <c r="F173" s="5"/>
      <c r="G173" s="45">
        <f t="shared" si="7"/>
        <v>0</v>
      </c>
      <c r="H173" s="5"/>
      <c r="I173" s="11"/>
      <c r="J173" s="11"/>
      <c r="K173" s="45">
        <f t="shared" si="8"/>
        <v>0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x14ac:dyDescent="0.25">
      <c r="A174" s="3" t="s">
        <v>171</v>
      </c>
      <c r="B174" s="10">
        <v>3.8899999999999997E-2</v>
      </c>
      <c r="C174" s="10">
        <v>3.8899999999999997E-2</v>
      </c>
      <c r="D174" s="10">
        <f t="shared" si="6"/>
        <v>0</v>
      </c>
      <c r="E174" s="32">
        <v>8672822.9399999995</v>
      </c>
      <c r="F174" s="5"/>
      <c r="G174" s="45">
        <f t="shared" si="7"/>
        <v>0</v>
      </c>
      <c r="H174" s="5"/>
      <c r="I174" s="11"/>
      <c r="J174" s="11"/>
      <c r="K174" s="45">
        <f t="shared" si="8"/>
        <v>0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x14ac:dyDescent="0.25">
      <c r="A175" s="3" t="s">
        <v>172</v>
      </c>
      <c r="B175" s="10">
        <v>3.8500000000000006E-2</v>
      </c>
      <c r="C175" s="10">
        <v>3.8500000000000006E-2</v>
      </c>
      <c r="D175" s="10">
        <f t="shared" si="6"/>
        <v>0</v>
      </c>
      <c r="E175" s="32">
        <v>622872.59999999986</v>
      </c>
      <c r="F175" s="5"/>
      <c r="G175" s="45">
        <f t="shared" si="7"/>
        <v>0</v>
      </c>
      <c r="H175" s="5"/>
      <c r="I175" s="11"/>
      <c r="J175" s="11"/>
      <c r="K175" s="45">
        <f t="shared" si="8"/>
        <v>0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x14ac:dyDescent="0.25">
      <c r="A176" s="3" t="s">
        <v>173</v>
      </c>
      <c r="B176" s="10">
        <v>3.8999999999999993E-2</v>
      </c>
      <c r="C176" s="10">
        <v>3.8999999999999993E-2</v>
      </c>
      <c r="D176" s="10">
        <f t="shared" si="6"/>
        <v>0</v>
      </c>
      <c r="E176" s="32">
        <v>239584.43000000002</v>
      </c>
      <c r="F176" s="5"/>
      <c r="G176" s="45">
        <f t="shared" si="7"/>
        <v>0</v>
      </c>
      <c r="H176" s="5"/>
      <c r="I176" s="11"/>
      <c r="J176" s="11"/>
      <c r="K176" s="45">
        <f t="shared" si="8"/>
        <v>0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x14ac:dyDescent="0.25">
      <c r="A177" s="3" t="s">
        <v>174</v>
      </c>
      <c r="B177" s="10">
        <v>3.8999999999999993E-2</v>
      </c>
      <c r="C177" s="10">
        <v>3.8999999999999993E-2</v>
      </c>
      <c r="D177" s="10">
        <f t="shared" si="6"/>
        <v>0</v>
      </c>
      <c r="E177" s="32">
        <v>239245.54</v>
      </c>
      <c r="F177" s="5"/>
      <c r="G177" s="45">
        <f t="shared" si="7"/>
        <v>0</v>
      </c>
      <c r="H177" s="5"/>
      <c r="I177" s="11"/>
      <c r="J177" s="11"/>
      <c r="K177" s="45">
        <f t="shared" si="8"/>
        <v>0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x14ac:dyDescent="0.25">
      <c r="A178" s="3" t="s">
        <v>175</v>
      </c>
      <c r="B178" s="10">
        <v>3.8199999999999998E-2</v>
      </c>
      <c r="C178" s="10">
        <v>3.8199999999999998E-2</v>
      </c>
      <c r="D178" s="10">
        <f t="shared" si="6"/>
        <v>0</v>
      </c>
      <c r="E178" s="32">
        <v>578059.38</v>
      </c>
      <c r="F178" s="5"/>
      <c r="G178" s="45">
        <f t="shared" si="7"/>
        <v>0</v>
      </c>
      <c r="H178" s="5"/>
      <c r="I178" s="11"/>
      <c r="J178" s="11"/>
      <c r="K178" s="45">
        <f t="shared" si="8"/>
        <v>0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x14ac:dyDescent="0.25">
      <c r="A179" s="3" t="s">
        <v>176</v>
      </c>
      <c r="B179" s="10">
        <v>3.8199999999999998E-2</v>
      </c>
      <c r="C179" s="10">
        <v>3.8199999999999998E-2</v>
      </c>
      <c r="D179" s="10">
        <f t="shared" si="6"/>
        <v>0</v>
      </c>
      <c r="E179" s="32">
        <v>576385.74000000011</v>
      </c>
      <c r="F179" s="5"/>
      <c r="G179" s="45">
        <f t="shared" si="7"/>
        <v>0</v>
      </c>
      <c r="H179" s="5"/>
      <c r="I179" s="11"/>
      <c r="J179" s="11"/>
      <c r="K179" s="45">
        <f t="shared" si="8"/>
        <v>0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x14ac:dyDescent="0.25">
      <c r="A180" s="3" t="s">
        <v>177</v>
      </c>
      <c r="B180" s="10">
        <v>3.8300000000000001E-2</v>
      </c>
      <c r="C180" s="10">
        <v>3.8300000000000001E-2</v>
      </c>
      <c r="D180" s="10">
        <f t="shared" si="6"/>
        <v>0</v>
      </c>
      <c r="E180" s="32">
        <v>593786.00999999989</v>
      </c>
      <c r="F180" s="5"/>
      <c r="G180" s="45">
        <f t="shared" si="7"/>
        <v>0</v>
      </c>
      <c r="H180" s="5"/>
      <c r="I180" s="11"/>
      <c r="J180" s="11"/>
      <c r="K180" s="45">
        <f t="shared" si="8"/>
        <v>0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x14ac:dyDescent="0.25">
      <c r="A181" s="3" t="s">
        <v>178</v>
      </c>
      <c r="B181" s="10">
        <v>3.5699999999999996E-2</v>
      </c>
      <c r="C181" s="10">
        <v>3.5699999999999996E-2</v>
      </c>
      <c r="D181" s="10">
        <f t="shared" si="6"/>
        <v>0</v>
      </c>
      <c r="E181" s="32">
        <v>264801935.07000005</v>
      </c>
      <c r="F181" s="5"/>
      <c r="G181" s="45">
        <f t="shared" si="7"/>
        <v>0</v>
      </c>
      <c r="H181" s="5"/>
      <c r="I181" s="11"/>
      <c r="J181" s="11"/>
      <c r="K181" s="45">
        <f t="shared" si="8"/>
        <v>0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x14ac:dyDescent="0.25">
      <c r="A182" s="3" t="s">
        <v>179</v>
      </c>
      <c r="B182" s="10">
        <v>4.9399999999999999E-2</v>
      </c>
      <c r="C182" s="10">
        <v>4.9399999999999999E-2</v>
      </c>
      <c r="D182" s="10">
        <f t="shared" si="6"/>
        <v>0</v>
      </c>
      <c r="E182" s="32">
        <v>25926887.420000006</v>
      </c>
      <c r="F182" s="5"/>
      <c r="G182" s="45">
        <f t="shared" si="7"/>
        <v>0</v>
      </c>
      <c r="H182" s="5"/>
      <c r="I182" s="11"/>
      <c r="J182" s="11"/>
      <c r="K182" s="45">
        <f t="shared" si="8"/>
        <v>0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x14ac:dyDescent="0.25">
      <c r="A183" s="3" t="s">
        <v>180</v>
      </c>
      <c r="B183" s="10">
        <v>4.82E-2</v>
      </c>
      <c r="C183" s="10">
        <v>4.82E-2</v>
      </c>
      <c r="D183" s="10">
        <f t="shared" si="6"/>
        <v>0</v>
      </c>
      <c r="E183" s="32">
        <v>34757987.339999989</v>
      </c>
      <c r="F183" s="5"/>
      <c r="G183" s="45">
        <f t="shared" si="7"/>
        <v>0</v>
      </c>
      <c r="H183" s="5"/>
      <c r="I183" s="11"/>
      <c r="J183" s="11"/>
      <c r="K183" s="45">
        <f t="shared" si="8"/>
        <v>0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x14ac:dyDescent="0.25">
      <c r="A184" s="3" t="s">
        <v>181</v>
      </c>
      <c r="B184" s="10">
        <v>4.41E-2</v>
      </c>
      <c r="C184" s="10">
        <v>4.41E-2</v>
      </c>
      <c r="D184" s="10">
        <f t="shared" si="6"/>
        <v>0</v>
      </c>
      <c r="E184" s="32">
        <v>17790794.969999999</v>
      </c>
      <c r="F184" s="5"/>
      <c r="G184" s="45">
        <f t="shared" si="7"/>
        <v>0</v>
      </c>
      <c r="H184" s="5"/>
      <c r="I184" s="11"/>
      <c r="J184" s="11"/>
      <c r="K184" s="45">
        <f t="shared" si="8"/>
        <v>0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x14ac:dyDescent="0.25">
      <c r="A185" s="3" t="s">
        <v>182</v>
      </c>
      <c r="B185" s="10">
        <v>5.4199999999999998E-2</v>
      </c>
      <c r="C185" s="10">
        <v>5.4199999999999998E-2</v>
      </c>
      <c r="D185" s="10">
        <f t="shared" si="6"/>
        <v>0</v>
      </c>
      <c r="E185" s="32">
        <v>34704395.759999998</v>
      </c>
      <c r="F185" s="5"/>
      <c r="G185" s="45">
        <f t="shared" si="7"/>
        <v>0</v>
      </c>
      <c r="H185" s="5"/>
      <c r="I185" s="11"/>
      <c r="J185" s="11"/>
      <c r="K185" s="45">
        <f t="shared" si="8"/>
        <v>0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x14ac:dyDescent="0.25">
      <c r="A186" s="3" t="s">
        <v>183</v>
      </c>
      <c r="B186" s="10">
        <v>5.2800000000000007E-2</v>
      </c>
      <c r="C186" s="10">
        <v>5.2800000000000007E-2</v>
      </c>
      <c r="D186" s="10">
        <f t="shared" si="6"/>
        <v>0</v>
      </c>
      <c r="E186" s="32">
        <v>32215763.180000003</v>
      </c>
      <c r="F186" s="5"/>
      <c r="G186" s="45">
        <f t="shared" si="7"/>
        <v>0</v>
      </c>
      <c r="H186" s="5"/>
      <c r="I186" s="11"/>
      <c r="J186" s="11"/>
      <c r="K186" s="45">
        <f t="shared" si="8"/>
        <v>0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x14ac:dyDescent="0.25">
      <c r="A187" s="3" t="s">
        <v>184</v>
      </c>
      <c r="B187" s="10">
        <v>5.8099999999999992E-2</v>
      </c>
      <c r="C187" s="10">
        <v>5.8099999999999992E-2</v>
      </c>
      <c r="D187" s="10">
        <f t="shared" si="6"/>
        <v>0</v>
      </c>
      <c r="E187" s="32">
        <v>26679925.25</v>
      </c>
      <c r="F187" s="5"/>
      <c r="G187" s="45">
        <f t="shared" si="7"/>
        <v>0</v>
      </c>
      <c r="H187" s="5"/>
      <c r="I187" s="11"/>
      <c r="J187" s="11"/>
      <c r="K187" s="45">
        <f t="shared" si="8"/>
        <v>0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x14ac:dyDescent="0.25">
      <c r="A188" s="3" t="s">
        <v>185</v>
      </c>
      <c r="B188" s="10">
        <v>4.7400000000000012E-2</v>
      </c>
      <c r="C188" s="10">
        <v>4.7400000000000012E-2</v>
      </c>
      <c r="D188" s="10">
        <f t="shared" si="6"/>
        <v>0</v>
      </c>
      <c r="E188" s="32">
        <v>29720344.556666661</v>
      </c>
      <c r="F188" s="5"/>
      <c r="G188" s="45">
        <f t="shared" si="7"/>
        <v>0</v>
      </c>
      <c r="H188" s="5"/>
      <c r="I188" s="11"/>
      <c r="J188" s="11"/>
      <c r="K188" s="45">
        <f t="shared" si="8"/>
        <v>0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x14ac:dyDescent="0.25">
      <c r="A189" s="3" t="s">
        <v>186</v>
      </c>
      <c r="B189" s="10">
        <v>5.5300000000000002E-2</v>
      </c>
      <c r="C189" s="10">
        <v>5.5300000000000002E-2</v>
      </c>
      <c r="D189" s="10">
        <f t="shared" si="6"/>
        <v>0</v>
      </c>
      <c r="E189" s="32">
        <v>19558876.849999998</v>
      </c>
      <c r="F189" s="5"/>
      <c r="G189" s="45">
        <f t="shared" si="7"/>
        <v>0</v>
      </c>
      <c r="H189" s="5"/>
      <c r="I189" s="11"/>
      <c r="J189" s="11"/>
      <c r="K189" s="45">
        <f t="shared" si="8"/>
        <v>0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x14ac:dyDescent="0.25">
      <c r="A190" s="3" t="s">
        <v>187</v>
      </c>
      <c r="B190" s="10">
        <v>4.4900000000000009E-2</v>
      </c>
      <c r="C190" s="10">
        <v>4.4900000000000009E-2</v>
      </c>
      <c r="D190" s="10">
        <f t="shared" si="6"/>
        <v>0</v>
      </c>
      <c r="E190" s="32">
        <v>25111136.336666662</v>
      </c>
      <c r="F190" s="5"/>
      <c r="G190" s="45">
        <f t="shared" si="7"/>
        <v>0</v>
      </c>
      <c r="H190" s="5"/>
      <c r="I190" s="11"/>
      <c r="J190" s="11"/>
      <c r="K190" s="45">
        <f t="shared" si="8"/>
        <v>0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x14ac:dyDescent="0.25">
      <c r="A191" s="3" t="s">
        <v>188</v>
      </c>
      <c r="B191" s="10">
        <v>4.5800000000000007E-2</v>
      </c>
      <c r="C191" s="10">
        <v>4.5800000000000007E-2</v>
      </c>
      <c r="D191" s="10">
        <f t="shared" si="6"/>
        <v>0</v>
      </c>
      <c r="E191" s="32">
        <v>33234318</v>
      </c>
      <c r="F191" s="5"/>
      <c r="G191" s="45">
        <f t="shared" si="7"/>
        <v>0</v>
      </c>
      <c r="H191" s="5"/>
      <c r="I191" s="11"/>
      <c r="J191" s="11"/>
      <c r="K191" s="45">
        <f t="shared" si="8"/>
        <v>0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x14ac:dyDescent="0.25">
      <c r="A192" s="3" t="s">
        <v>189</v>
      </c>
      <c r="B192" s="10">
        <v>4.5000000000000005E-2</v>
      </c>
      <c r="C192" s="10">
        <v>4.5000000000000005E-2</v>
      </c>
      <c r="D192" s="10">
        <f t="shared" si="6"/>
        <v>0</v>
      </c>
      <c r="E192" s="32">
        <v>36300730.480000012</v>
      </c>
      <c r="F192" s="5"/>
      <c r="G192" s="45">
        <f t="shared" si="7"/>
        <v>0</v>
      </c>
      <c r="H192" s="5"/>
      <c r="I192" s="11"/>
      <c r="J192" s="11"/>
      <c r="K192" s="45">
        <f t="shared" si="8"/>
        <v>0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x14ac:dyDescent="0.25">
      <c r="A193" s="3" t="s">
        <v>190</v>
      </c>
      <c r="B193" s="10">
        <v>4.5199999999999997E-2</v>
      </c>
      <c r="C193" s="10">
        <v>4.5199999999999997E-2</v>
      </c>
      <c r="D193" s="10">
        <f t="shared" si="6"/>
        <v>0</v>
      </c>
      <c r="E193" s="32">
        <v>26290569.66</v>
      </c>
      <c r="F193" s="5"/>
      <c r="G193" s="45">
        <f t="shared" si="7"/>
        <v>0</v>
      </c>
      <c r="H193" s="5"/>
      <c r="I193" s="11"/>
      <c r="J193" s="11"/>
      <c r="K193" s="45">
        <f t="shared" si="8"/>
        <v>0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x14ac:dyDescent="0.25">
      <c r="A194" s="3" t="s">
        <v>191</v>
      </c>
      <c r="B194" s="10">
        <v>4.5700000000000005E-2</v>
      </c>
      <c r="C194" s="10">
        <v>4.5700000000000005E-2</v>
      </c>
      <c r="D194" s="10">
        <f t="shared" si="6"/>
        <v>0</v>
      </c>
      <c r="E194" s="32">
        <v>25158461.819999997</v>
      </c>
      <c r="F194" s="5"/>
      <c r="G194" s="45">
        <f t="shared" si="7"/>
        <v>0</v>
      </c>
      <c r="H194" s="5"/>
      <c r="I194" s="11"/>
      <c r="J194" s="11"/>
      <c r="K194" s="45">
        <f t="shared" si="8"/>
        <v>0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x14ac:dyDescent="0.25">
      <c r="A195" s="3" t="s">
        <v>192</v>
      </c>
      <c r="B195" s="10">
        <v>4.4800000000000006E-2</v>
      </c>
      <c r="C195" s="10">
        <v>4.4800000000000006E-2</v>
      </c>
      <c r="D195" s="10">
        <f t="shared" si="6"/>
        <v>0</v>
      </c>
      <c r="E195" s="32">
        <v>24889310.25</v>
      </c>
      <c r="F195" s="5"/>
      <c r="G195" s="45">
        <f t="shared" si="7"/>
        <v>0</v>
      </c>
      <c r="H195" s="5"/>
      <c r="I195" s="11"/>
      <c r="J195" s="11"/>
      <c r="K195" s="45">
        <f t="shared" si="8"/>
        <v>0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x14ac:dyDescent="0.25">
      <c r="A196" s="3" t="s">
        <v>193</v>
      </c>
      <c r="B196" s="10">
        <v>2.8899999999999999E-2</v>
      </c>
      <c r="C196" s="10">
        <v>2.8899999999999999E-2</v>
      </c>
      <c r="D196" s="10">
        <f t="shared" si="6"/>
        <v>0</v>
      </c>
      <c r="E196" s="32">
        <v>58011355.740000002</v>
      </c>
      <c r="F196" s="5"/>
      <c r="G196" s="45">
        <f t="shared" si="7"/>
        <v>0</v>
      </c>
      <c r="H196" s="5"/>
      <c r="I196" s="11"/>
      <c r="J196" s="11"/>
      <c r="K196" s="45">
        <f t="shared" si="8"/>
        <v>0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x14ac:dyDescent="0.25">
      <c r="A197" s="3" t="s">
        <v>194</v>
      </c>
      <c r="B197" s="10">
        <v>2.9399999999999996E-2</v>
      </c>
      <c r="C197" s="10">
        <v>2.9399999999999996E-2</v>
      </c>
      <c r="D197" s="10">
        <f t="shared" si="6"/>
        <v>0</v>
      </c>
      <c r="E197" s="32">
        <v>5105596.82</v>
      </c>
      <c r="F197" s="5"/>
      <c r="G197" s="45">
        <f t="shared" si="7"/>
        <v>0</v>
      </c>
      <c r="H197" s="5"/>
      <c r="I197" s="11"/>
      <c r="J197" s="11"/>
      <c r="K197" s="45">
        <f t="shared" si="8"/>
        <v>0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x14ac:dyDescent="0.25">
      <c r="A198" s="3" t="s">
        <v>195</v>
      </c>
      <c r="B198" s="10">
        <v>5.5499999999999994E-2</v>
      </c>
      <c r="C198" s="10">
        <v>5.5499999999999994E-2</v>
      </c>
      <c r="D198" s="10">
        <f t="shared" ref="D198:D261" si="9">C198-B198</f>
        <v>0</v>
      </c>
      <c r="E198" s="32">
        <v>5762894.9800000014</v>
      </c>
      <c r="F198" s="5"/>
      <c r="G198" s="45">
        <f t="shared" ref="G198:G261" si="10">E198*(D198)</f>
        <v>0</v>
      </c>
      <c r="H198" s="5"/>
      <c r="I198" s="11"/>
      <c r="J198" s="11"/>
      <c r="K198" s="45">
        <f t="shared" ref="K198:K261" si="11">G198-I198-J198</f>
        <v>0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x14ac:dyDescent="0.25">
      <c r="A199" s="3" t="s">
        <v>196</v>
      </c>
      <c r="B199" s="10">
        <v>3.9799999999999995E-2</v>
      </c>
      <c r="C199" s="10">
        <v>3.9799999999999995E-2</v>
      </c>
      <c r="D199" s="10">
        <f t="shared" si="9"/>
        <v>0</v>
      </c>
      <c r="E199" s="32">
        <v>2866821.7800000007</v>
      </c>
      <c r="F199" s="5"/>
      <c r="G199" s="45">
        <f t="shared" si="10"/>
        <v>0</v>
      </c>
      <c r="H199" s="5"/>
      <c r="I199" s="11"/>
      <c r="J199" s="11"/>
      <c r="K199" s="45">
        <f t="shared" si="11"/>
        <v>0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x14ac:dyDescent="0.25">
      <c r="A200" s="3" t="s">
        <v>197</v>
      </c>
      <c r="B200" s="10">
        <v>4.0199999999999993E-2</v>
      </c>
      <c r="C200" s="10">
        <v>4.0199999999999993E-2</v>
      </c>
      <c r="D200" s="10">
        <f t="shared" si="9"/>
        <v>0</v>
      </c>
      <c r="E200" s="32">
        <v>3721293.6300000004</v>
      </c>
      <c r="F200" s="5"/>
      <c r="G200" s="45">
        <f t="shared" si="10"/>
        <v>0</v>
      </c>
      <c r="H200" s="5"/>
      <c r="I200" s="11"/>
      <c r="J200" s="11"/>
      <c r="K200" s="45">
        <f t="shared" si="11"/>
        <v>0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x14ac:dyDescent="0.25">
      <c r="A201" s="3" t="s">
        <v>198</v>
      </c>
      <c r="B201" s="10">
        <v>4.0800000000000003E-2</v>
      </c>
      <c r="C201" s="10">
        <v>4.0800000000000003E-2</v>
      </c>
      <c r="D201" s="10">
        <f t="shared" si="9"/>
        <v>0</v>
      </c>
      <c r="E201" s="32">
        <v>3731462.57</v>
      </c>
      <c r="F201" s="5"/>
      <c r="G201" s="45">
        <f t="shared" si="10"/>
        <v>0</v>
      </c>
      <c r="H201" s="5"/>
      <c r="I201" s="11"/>
      <c r="J201" s="11"/>
      <c r="K201" s="45">
        <f t="shared" si="11"/>
        <v>0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x14ac:dyDescent="0.25">
      <c r="A202" s="3" t="s">
        <v>199</v>
      </c>
      <c r="B202" s="10">
        <v>4.0399999999999998E-2</v>
      </c>
      <c r="C202" s="10">
        <v>4.0399999999999998E-2</v>
      </c>
      <c r="D202" s="10">
        <f t="shared" si="9"/>
        <v>0</v>
      </c>
      <c r="E202" s="32">
        <v>5115134.8299999991</v>
      </c>
      <c r="F202" s="5"/>
      <c r="G202" s="45">
        <f t="shared" si="10"/>
        <v>0</v>
      </c>
      <c r="H202" s="5"/>
      <c r="I202" s="11"/>
      <c r="J202" s="11"/>
      <c r="K202" s="45">
        <f t="shared" si="11"/>
        <v>0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x14ac:dyDescent="0.25">
      <c r="A203" s="3" t="s">
        <v>200</v>
      </c>
      <c r="B203" s="10">
        <v>2.7699999999999999E-2</v>
      </c>
      <c r="C203" s="10">
        <v>2.7699999999999999E-2</v>
      </c>
      <c r="D203" s="10">
        <f t="shared" si="9"/>
        <v>0</v>
      </c>
      <c r="E203" s="32">
        <v>5613215.0799999991</v>
      </c>
      <c r="F203" s="5"/>
      <c r="G203" s="45">
        <f t="shared" si="10"/>
        <v>0</v>
      </c>
      <c r="H203" s="5"/>
      <c r="I203" s="11"/>
      <c r="J203" s="11"/>
      <c r="K203" s="45">
        <f t="shared" si="11"/>
        <v>0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x14ac:dyDescent="0.25">
      <c r="A204" s="3" t="s">
        <v>201</v>
      </c>
      <c r="B204" s="10">
        <v>4.6100000000000002E-2</v>
      </c>
      <c r="C204" s="10">
        <v>4.6100000000000002E-2</v>
      </c>
      <c r="D204" s="10">
        <f t="shared" si="9"/>
        <v>0</v>
      </c>
      <c r="E204" s="32">
        <v>12906484.33</v>
      </c>
      <c r="F204" s="5"/>
      <c r="G204" s="45">
        <f t="shared" si="10"/>
        <v>0</v>
      </c>
      <c r="H204" s="5"/>
      <c r="I204" s="11"/>
      <c r="J204" s="11"/>
      <c r="K204" s="45">
        <f t="shared" si="11"/>
        <v>0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x14ac:dyDescent="0.25">
      <c r="A205" s="3" t="s">
        <v>202</v>
      </c>
      <c r="B205" s="10">
        <v>5.3699999999999998E-2</v>
      </c>
      <c r="C205" s="10">
        <v>5.3699999999999998E-2</v>
      </c>
      <c r="D205" s="10">
        <f t="shared" si="9"/>
        <v>0</v>
      </c>
      <c r="E205" s="32">
        <v>2682135.6800000002</v>
      </c>
      <c r="F205" s="5"/>
      <c r="G205" s="45">
        <f t="shared" si="10"/>
        <v>0</v>
      </c>
      <c r="H205" s="5"/>
      <c r="I205" s="11"/>
      <c r="J205" s="11"/>
      <c r="K205" s="45">
        <f t="shared" si="11"/>
        <v>0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x14ac:dyDescent="0.25">
      <c r="A206" s="3" t="s">
        <v>203</v>
      </c>
      <c r="B206" s="10">
        <v>4.2099999999999999E-2</v>
      </c>
      <c r="C206" s="10">
        <v>4.2099999999999999E-2</v>
      </c>
      <c r="D206" s="10">
        <f t="shared" si="9"/>
        <v>0</v>
      </c>
      <c r="E206" s="32">
        <v>5450549.4200000009</v>
      </c>
      <c r="F206" s="5"/>
      <c r="G206" s="45">
        <f t="shared" si="10"/>
        <v>0</v>
      </c>
      <c r="H206" s="5"/>
      <c r="I206" s="11"/>
      <c r="J206" s="11"/>
      <c r="K206" s="45">
        <f t="shared" si="11"/>
        <v>0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x14ac:dyDescent="0.25">
      <c r="A207" s="3" t="s">
        <v>204</v>
      </c>
      <c r="B207" s="10">
        <v>3.7600000000000001E-2</v>
      </c>
      <c r="C207" s="10">
        <v>3.7600000000000001E-2</v>
      </c>
      <c r="D207" s="10">
        <f t="shared" si="9"/>
        <v>0</v>
      </c>
      <c r="E207" s="32">
        <v>2998575.1999999997</v>
      </c>
      <c r="F207" s="5"/>
      <c r="G207" s="45">
        <f t="shared" si="10"/>
        <v>0</v>
      </c>
      <c r="H207" s="5"/>
      <c r="I207" s="11"/>
      <c r="J207" s="11"/>
      <c r="K207" s="45">
        <f t="shared" si="11"/>
        <v>0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x14ac:dyDescent="0.25">
      <c r="A208" s="3" t="s">
        <v>205</v>
      </c>
      <c r="B208" s="10">
        <v>3.8500000000000006E-2</v>
      </c>
      <c r="C208" s="10">
        <v>3.8500000000000006E-2</v>
      </c>
      <c r="D208" s="10">
        <f t="shared" si="9"/>
        <v>0</v>
      </c>
      <c r="E208" s="32">
        <v>3966138.5600000005</v>
      </c>
      <c r="F208" s="5"/>
      <c r="G208" s="45">
        <f t="shared" si="10"/>
        <v>0</v>
      </c>
      <c r="H208" s="5"/>
      <c r="I208" s="11"/>
      <c r="J208" s="11"/>
      <c r="K208" s="45">
        <f t="shared" si="11"/>
        <v>0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x14ac:dyDescent="0.25">
      <c r="A209" s="3" t="s">
        <v>206</v>
      </c>
      <c r="B209" s="10">
        <v>3.8500000000000006E-2</v>
      </c>
      <c r="C209" s="10">
        <v>3.8500000000000006E-2</v>
      </c>
      <c r="D209" s="10">
        <f t="shared" si="9"/>
        <v>0</v>
      </c>
      <c r="E209" s="32">
        <v>3960810.6199999996</v>
      </c>
      <c r="F209" s="5"/>
      <c r="G209" s="45">
        <f t="shared" si="10"/>
        <v>0</v>
      </c>
      <c r="H209" s="5"/>
      <c r="I209" s="11"/>
      <c r="J209" s="11"/>
      <c r="K209" s="45">
        <f t="shared" si="11"/>
        <v>0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x14ac:dyDescent="0.25">
      <c r="A210" s="3" t="s">
        <v>207</v>
      </c>
      <c r="B210" s="10">
        <v>3.7500000000000006E-2</v>
      </c>
      <c r="C210" s="10">
        <v>3.7500000000000006E-2</v>
      </c>
      <c r="D210" s="10">
        <f t="shared" si="9"/>
        <v>0</v>
      </c>
      <c r="E210" s="32">
        <v>2983225.9699999993</v>
      </c>
      <c r="F210" s="5"/>
      <c r="G210" s="45">
        <f t="shared" si="10"/>
        <v>0</v>
      </c>
      <c r="H210" s="5"/>
      <c r="I210" s="11"/>
      <c r="J210" s="11"/>
      <c r="K210" s="45">
        <f t="shared" si="11"/>
        <v>0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x14ac:dyDescent="0.25">
      <c r="A211" s="3" t="s">
        <v>208</v>
      </c>
      <c r="B211" s="10">
        <v>3.7500000000000006E-2</v>
      </c>
      <c r="C211" s="10">
        <v>3.7500000000000006E-2</v>
      </c>
      <c r="D211" s="10">
        <f t="shared" si="9"/>
        <v>0</v>
      </c>
      <c r="E211" s="32">
        <v>2970873.8000000003</v>
      </c>
      <c r="F211" s="5"/>
      <c r="G211" s="45">
        <f t="shared" si="10"/>
        <v>0</v>
      </c>
      <c r="H211" s="5"/>
      <c r="I211" s="11"/>
      <c r="J211" s="11"/>
      <c r="K211" s="45">
        <f t="shared" si="11"/>
        <v>0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x14ac:dyDescent="0.25">
      <c r="A212" s="3" t="s">
        <v>209</v>
      </c>
      <c r="B212" s="10">
        <v>3.7600000000000001E-2</v>
      </c>
      <c r="C212" s="10">
        <v>3.7600000000000001E-2</v>
      </c>
      <c r="D212" s="10">
        <f t="shared" si="9"/>
        <v>0</v>
      </c>
      <c r="E212" s="32">
        <v>3496896.899999999</v>
      </c>
      <c r="F212" s="5"/>
      <c r="G212" s="45">
        <f t="shared" si="10"/>
        <v>0</v>
      </c>
      <c r="H212" s="5"/>
      <c r="I212" s="11"/>
      <c r="J212" s="11"/>
      <c r="K212" s="45">
        <f t="shared" si="11"/>
        <v>0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x14ac:dyDescent="0.25">
      <c r="A213" s="3" t="s">
        <v>210</v>
      </c>
      <c r="B213" s="10">
        <v>2.9600000000000001E-2</v>
      </c>
      <c r="C213" s="10">
        <v>2.9600000000000001E-2</v>
      </c>
      <c r="D213" s="10">
        <f t="shared" si="9"/>
        <v>0</v>
      </c>
      <c r="E213" s="32">
        <v>23474729.872916669</v>
      </c>
      <c r="F213" s="5"/>
      <c r="G213" s="45">
        <f t="shared" si="10"/>
        <v>0</v>
      </c>
      <c r="H213" s="5"/>
      <c r="I213" s="11"/>
      <c r="J213" s="11"/>
      <c r="K213" s="45">
        <f t="shared" si="11"/>
        <v>0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x14ac:dyDescent="0.25">
      <c r="A214" s="3" t="s">
        <v>211</v>
      </c>
      <c r="B214" s="10">
        <v>3.7700000000000004E-2</v>
      </c>
      <c r="C214" s="10">
        <v>3.7700000000000004E-2</v>
      </c>
      <c r="D214" s="10">
        <f t="shared" si="9"/>
        <v>0</v>
      </c>
      <c r="E214" s="32">
        <v>3245891.8700000006</v>
      </c>
      <c r="F214" s="5"/>
      <c r="G214" s="45">
        <f t="shared" si="10"/>
        <v>0</v>
      </c>
      <c r="H214" s="5"/>
      <c r="I214" s="11"/>
      <c r="J214" s="11"/>
      <c r="K214" s="45">
        <f t="shared" si="11"/>
        <v>0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x14ac:dyDescent="0.25">
      <c r="A215" s="3" t="s">
        <v>212</v>
      </c>
      <c r="B215" s="10">
        <v>4.9200000000000001E-2</v>
      </c>
      <c r="C215" s="10">
        <v>4.9200000000000001E-2</v>
      </c>
      <c r="D215" s="10">
        <f t="shared" si="9"/>
        <v>0</v>
      </c>
      <c r="E215" s="32">
        <v>2454258.4200000004</v>
      </c>
      <c r="F215" s="5"/>
      <c r="G215" s="45">
        <f t="shared" si="10"/>
        <v>0</v>
      </c>
      <c r="H215" s="5"/>
      <c r="I215" s="11"/>
      <c r="J215" s="11"/>
      <c r="K215" s="45">
        <f t="shared" si="11"/>
        <v>0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x14ac:dyDescent="0.25">
      <c r="A216" s="3" t="s">
        <v>213</v>
      </c>
      <c r="B216" s="10">
        <v>4.2300000000000004E-2</v>
      </c>
      <c r="C216" s="10">
        <v>4.2300000000000004E-2</v>
      </c>
      <c r="D216" s="10">
        <f t="shared" si="9"/>
        <v>0</v>
      </c>
      <c r="E216" s="32">
        <v>2310232.75</v>
      </c>
      <c r="F216" s="5"/>
      <c r="G216" s="45">
        <f t="shared" si="10"/>
        <v>0</v>
      </c>
      <c r="H216" s="5"/>
      <c r="I216" s="11"/>
      <c r="J216" s="11"/>
      <c r="K216" s="45">
        <f t="shared" si="11"/>
        <v>0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x14ac:dyDescent="0.25">
      <c r="A217" s="3" t="s">
        <v>214</v>
      </c>
      <c r="B217" s="10">
        <v>4.4400000000000002E-2</v>
      </c>
      <c r="C217" s="10">
        <v>4.4400000000000002E-2</v>
      </c>
      <c r="D217" s="10">
        <f t="shared" si="9"/>
        <v>0</v>
      </c>
      <c r="E217" s="32">
        <v>2026642.9499999995</v>
      </c>
      <c r="F217" s="5"/>
      <c r="G217" s="45">
        <f t="shared" si="10"/>
        <v>0</v>
      </c>
      <c r="H217" s="5"/>
      <c r="I217" s="11"/>
      <c r="J217" s="11"/>
      <c r="K217" s="45">
        <f t="shared" si="11"/>
        <v>0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x14ac:dyDescent="0.25">
      <c r="A218" s="3" t="s">
        <v>215</v>
      </c>
      <c r="B218" s="10">
        <v>4.4499999999999998E-2</v>
      </c>
      <c r="C218" s="10">
        <v>4.4499999999999998E-2</v>
      </c>
      <c r="D218" s="10">
        <f t="shared" si="9"/>
        <v>0</v>
      </c>
      <c r="E218" s="32">
        <v>1987208.5199999998</v>
      </c>
      <c r="F218" s="5"/>
      <c r="G218" s="45">
        <f t="shared" si="10"/>
        <v>0</v>
      </c>
      <c r="H218" s="5"/>
      <c r="I218" s="11"/>
      <c r="J218" s="11"/>
      <c r="K218" s="45">
        <f t="shared" si="11"/>
        <v>0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x14ac:dyDescent="0.25">
      <c r="A219" s="3" t="s">
        <v>216</v>
      </c>
      <c r="B219" s="10">
        <v>5.8400000000000001E-2</v>
      </c>
      <c r="C219" s="10">
        <v>5.8400000000000001E-2</v>
      </c>
      <c r="D219" s="10">
        <f t="shared" si="9"/>
        <v>0</v>
      </c>
      <c r="E219" s="32">
        <v>3326335.69</v>
      </c>
      <c r="F219" s="5"/>
      <c r="G219" s="45">
        <f t="shared" si="10"/>
        <v>0</v>
      </c>
      <c r="H219" s="5"/>
      <c r="I219" s="11"/>
      <c r="J219" s="11"/>
      <c r="K219" s="45">
        <f t="shared" si="11"/>
        <v>0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x14ac:dyDescent="0.25">
      <c r="A220" s="3" t="s">
        <v>217</v>
      </c>
      <c r="B220" s="10">
        <v>3.6400000000000002E-2</v>
      </c>
      <c r="C220" s="10">
        <v>3.6400000000000002E-2</v>
      </c>
      <c r="D220" s="10">
        <f t="shared" si="9"/>
        <v>0</v>
      </c>
      <c r="E220" s="32">
        <v>4707156.4800000014</v>
      </c>
      <c r="F220" s="5"/>
      <c r="G220" s="45">
        <f t="shared" si="10"/>
        <v>0</v>
      </c>
      <c r="H220" s="5"/>
      <c r="I220" s="11"/>
      <c r="J220" s="11"/>
      <c r="K220" s="45">
        <f t="shared" si="11"/>
        <v>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x14ac:dyDescent="0.25">
      <c r="A221" s="3" t="s">
        <v>218</v>
      </c>
      <c r="B221" s="10">
        <v>4.36E-2</v>
      </c>
      <c r="C221" s="10">
        <v>4.36E-2</v>
      </c>
      <c r="D221" s="10">
        <f t="shared" si="9"/>
        <v>0</v>
      </c>
      <c r="E221" s="32">
        <v>2398343.3799999994</v>
      </c>
      <c r="F221" s="5"/>
      <c r="G221" s="45">
        <f t="shared" si="10"/>
        <v>0</v>
      </c>
      <c r="H221" s="5"/>
      <c r="I221" s="11"/>
      <c r="J221" s="11"/>
      <c r="K221" s="45">
        <f t="shared" si="11"/>
        <v>0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x14ac:dyDescent="0.25">
      <c r="A222" s="3" t="s">
        <v>219</v>
      </c>
      <c r="B222" s="10">
        <v>0.22159999999999999</v>
      </c>
      <c r="C222" s="10">
        <v>0.22159999999999999</v>
      </c>
      <c r="D222" s="10">
        <f t="shared" si="9"/>
        <v>0</v>
      </c>
      <c r="E222" s="32">
        <v>816263.41</v>
      </c>
      <c r="F222" s="5"/>
      <c r="G222" s="45">
        <f t="shared" si="10"/>
        <v>0</v>
      </c>
      <c r="H222" s="5"/>
      <c r="I222" s="11"/>
      <c r="J222" s="11"/>
      <c r="K222" s="45">
        <f t="shared" si="11"/>
        <v>0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x14ac:dyDescent="0.25">
      <c r="A223" s="3" t="s">
        <v>220</v>
      </c>
      <c r="B223" s="10">
        <v>4.0099999999999997E-2</v>
      </c>
      <c r="C223" s="10">
        <v>4.0099999999999997E-2</v>
      </c>
      <c r="D223" s="10">
        <f t="shared" si="9"/>
        <v>0</v>
      </c>
      <c r="E223" s="32">
        <v>2499650.6200000006</v>
      </c>
      <c r="F223" s="5"/>
      <c r="G223" s="45">
        <f t="shared" si="10"/>
        <v>0</v>
      </c>
      <c r="H223" s="5"/>
      <c r="I223" s="11"/>
      <c r="J223" s="11"/>
      <c r="K223" s="45">
        <f t="shared" si="11"/>
        <v>0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x14ac:dyDescent="0.25">
      <c r="A224" s="3" t="s">
        <v>221</v>
      </c>
      <c r="B224" s="10">
        <v>4.0399999999999998E-2</v>
      </c>
      <c r="C224" s="10">
        <v>4.0399999999999998E-2</v>
      </c>
      <c r="D224" s="10">
        <f t="shared" si="9"/>
        <v>0</v>
      </c>
      <c r="E224" s="32">
        <v>10131095.138749998</v>
      </c>
      <c r="F224" s="5"/>
      <c r="G224" s="45">
        <f t="shared" si="10"/>
        <v>0</v>
      </c>
      <c r="H224" s="5"/>
      <c r="I224" s="11"/>
      <c r="J224" s="11"/>
      <c r="K224" s="45">
        <f t="shared" si="11"/>
        <v>0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x14ac:dyDescent="0.25">
      <c r="A225" s="3" t="s">
        <v>222</v>
      </c>
      <c r="B225" s="10">
        <v>4.1799999999999997E-2</v>
      </c>
      <c r="C225" s="10">
        <v>4.1799999999999997E-2</v>
      </c>
      <c r="D225" s="10">
        <f t="shared" si="9"/>
        <v>0</v>
      </c>
      <c r="E225" s="32">
        <v>1831221.3700000008</v>
      </c>
      <c r="F225" s="5"/>
      <c r="G225" s="45">
        <f t="shared" si="10"/>
        <v>0</v>
      </c>
      <c r="H225" s="5"/>
      <c r="I225" s="11"/>
      <c r="J225" s="11"/>
      <c r="K225" s="45">
        <f t="shared" si="11"/>
        <v>0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x14ac:dyDescent="0.25">
      <c r="A226" s="3" t="s">
        <v>223</v>
      </c>
      <c r="B226" s="10">
        <v>4.2499999999999996E-2</v>
      </c>
      <c r="C226" s="10">
        <v>4.2499999999999996E-2</v>
      </c>
      <c r="D226" s="10">
        <f t="shared" si="9"/>
        <v>0</v>
      </c>
      <c r="E226" s="32">
        <v>4616561.4399999995</v>
      </c>
      <c r="F226" s="5"/>
      <c r="G226" s="45">
        <f t="shared" si="10"/>
        <v>0</v>
      </c>
      <c r="H226" s="5"/>
      <c r="I226" s="11"/>
      <c r="J226" s="11"/>
      <c r="K226" s="45">
        <f t="shared" si="11"/>
        <v>0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x14ac:dyDescent="0.25">
      <c r="A227" s="3" t="s">
        <v>224</v>
      </c>
      <c r="B227" s="10">
        <v>4.1299999999999996E-2</v>
      </c>
      <c r="C227" s="10">
        <v>4.1299999999999996E-2</v>
      </c>
      <c r="D227" s="10">
        <f t="shared" si="9"/>
        <v>0</v>
      </c>
      <c r="E227" s="32">
        <v>3727241.5399999996</v>
      </c>
      <c r="F227" s="5"/>
      <c r="G227" s="45">
        <f t="shared" si="10"/>
        <v>0</v>
      </c>
      <c r="H227" s="5"/>
      <c r="I227" s="11"/>
      <c r="J227" s="11"/>
      <c r="K227" s="45">
        <f t="shared" si="11"/>
        <v>0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x14ac:dyDescent="0.25">
      <c r="A228" s="3" t="s">
        <v>225</v>
      </c>
      <c r="B228" s="10">
        <v>3.7900000000000003E-2</v>
      </c>
      <c r="C228" s="10">
        <v>3.7900000000000003E-2</v>
      </c>
      <c r="D228" s="10">
        <f t="shared" si="9"/>
        <v>0</v>
      </c>
      <c r="E228" s="32">
        <v>3322731.7100000004</v>
      </c>
      <c r="F228" s="5"/>
      <c r="G228" s="45">
        <f t="shared" si="10"/>
        <v>0</v>
      </c>
      <c r="H228" s="5"/>
      <c r="I228" s="11"/>
      <c r="J228" s="11"/>
      <c r="K228" s="45">
        <f t="shared" si="11"/>
        <v>0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x14ac:dyDescent="0.25">
      <c r="A229" s="3" t="s">
        <v>226</v>
      </c>
      <c r="B229" s="10">
        <v>3.9100000000000003E-2</v>
      </c>
      <c r="C229" s="10">
        <v>3.9100000000000003E-2</v>
      </c>
      <c r="D229" s="10">
        <f t="shared" si="9"/>
        <v>0</v>
      </c>
      <c r="E229" s="32">
        <v>3246960.5300000007</v>
      </c>
      <c r="F229" s="5"/>
      <c r="G229" s="45">
        <f t="shared" si="10"/>
        <v>0</v>
      </c>
      <c r="H229" s="5"/>
      <c r="I229" s="11"/>
      <c r="J229" s="11"/>
      <c r="K229" s="45">
        <f t="shared" si="11"/>
        <v>0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x14ac:dyDescent="0.25">
      <c r="A230" s="3" t="s">
        <v>227</v>
      </c>
      <c r="B230" s="10">
        <v>3.32E-2</v>
      </c>
      <c r="C230" s="10">
        <v>3.32E-2</v>
      </c>
      <c r="D230" s="10">
        <f t="shared" si="9"/>
        <v>0</v>
      </c>
      <c r="E230" s="32">
        <v>3059665.7800000007</v>
      </c>
      <c r="G230" s="45">
        <f t="shared" si="10"/>
        <v>0</v>
      </c>
      <c r="H230" s="5"/>
      <c r="K230" s="45">
        <f t="shared" si="11"/>
        <v>0</v>
      </c>
    </row>
    <row r="231" spans="1:34" x14ac:dyDescent="0.25">
      <c r="A231" s="3" t="s">
        <v>228</v>
      </c>
      <c r="B231" s="10">
        <v>3.2599999999999997E-2</v>
      </c>
      <c r="C231" s="10">
        <v>3.2599999999999997E-2</v>
      </c>
      <c r="D231" s="10">
        <f t="shared" si="9"/>
        <v>0</v>
      </c>
      <c r="E231" s="32">
        <v>274390.87000000005</v>
      </c>
      <c r="G231" s="45">
        <f t="shared" si="10"/>
        <v>0</v>
      </c>
      <c r="H231" s="5"/>
      <c r="K231" s="45">
        <f t="shared" si="11"/>
        <v>0</v>
      </c>
    </row>
    <row r="232" spans="1:34" x14ac:dyDescent="0.25">
      <c r="A232" s="3" t="s">
        <v>229</v>
      </c>
      <c r="B232" s="10">
        <v>5.2199999999999996E-2</v>
      </c>
      <c r="C232" s="10">
        <v>5.2199999999999996E-2</v>
      </c>
      <c r="D232" s="10">
        <f t="shared" si="9"/>
        <v>0</v>
      </c>
      <c r="E232" s="32">
        <v>583057.09999999986</v>
      </c>
      <c r="G232" s="45">
        <f t="shared" si="10"/>
        <v>0</v>
      </c>
      <c r="H232" s="5"/>
      <c r="K232" s="45">
        <f t="shared" si="11"/>
        <v>0</v>
      </c>
    </row>
    <row r="233" spans="1:34" x14ac:dyDescent="0.25">
      <c r="A233" s="3" t="s">
        <v>230</v>
      </c>
      <c r="B233" s="10">
        <v>4.0099999999999997E-2</v>
      </c>
      <c r="C233" s="10">
        <v>4.0099999999999997E-2</v>
      </c>
      <c r="D233" s="10">
        <f t="shared" si="9"/>
        <v>0</v>
      </c>
      <c r="E233" s="32">
        <v>2139352.61</v>
      </c>
      <c r="G233" s="45">
        <f t="shared" si="10"/>
        <v>0</v>
      </c>
      <c r="H233" s="5"/>
      <c r="K233" s="45">
        <f t="shared" si="11"/>
        <v>0</v>
      </c>
    </row>
    <row r="234" spans="1:34" x14ac:dyDescent="0.25">
      <c r="A234" s="3" t="s">
        <v>231</v>
      </c>
      <c r="B234" s="10">
        <v>6.2199999999999998E-2</v>
      </c>
      <c r="C234" s="10">
        <v>6.2199999999999998E-2</v>
      </c>
      <c r="D234" s="10">
        <f t="shared" si="9"/>
        <v>0</v>
      </c>
      <c r="E234" s="32">
        <v>101262.86</v>
      </c>
      <c r="G234" s="45">
        <f t="shared" si="10"/>
        <v>0</v>
      </c>
      <c r="H234" s="5"/>
      <c r="K234" s="45">
        <f t="shared" si="11"/>
        <v>0</v>
      </c>
    </row>
    <row r="235" spans="1:34" x14ac:dyDescent="0.25">
      <c r="A235" s="3" t="s">
        <v>232</v>
      </c>
      <c r="B235" s="10">
        <v>6.2399999999999997E-2</v>
      </c>
      <c r="C235" s="10">
        <v>6.2399999999999997E-2</v>
      </c>
      <c r="D235" s="10">
        <f t="shared" si="9"/>
        <v>0</v>
      </c>
      <c r="E235" s="32">
        <v>83161.39</v>
      </c>
      <c r="G235" s="45">
        <f t="shared" si="10"/>
        <v>0</v>
      </c>
      <c r="H235" s="5"/>
      <c r="K235" s="45">
        <f t="shared" si="11"/>
        <v>0</v>
      </c>
    </row>
    <row r="236" spans="1:34" x14ac:dyDescent="0.25">
      <c r="A236" s="3" t="s">
        <v>233</v>
      </c>
      <c r="B236" s="10">
        <v>4.9800000000000004E-2</v>
      </c>
      <c r="C236" s="10">
        <v>4.9800000000000004E-2</v>
      </c>
      <c r="D236" s="10">
        <f t="shared" si="9"/>
        <v>0</v>
      </c>
      <c r="E236" s="32">
        <v>336011.48</v>
      </c>
      <c r="G236" s="45">
        <f t="shared" si="10"/>
        <v>0</v>
      </c>
      <c r="H236" s="5"/>
      <c r="K236" s="45">
        <f t="shared" si="11"/>
        <v>0</v>
      </c>
    </row>
    <row r="237" spans="1:34" x14ac:dyDescent="0.25">
      <c r="A237" s="3" t="s">
        <v>234</v>
      </c>
      <c r="B237" s="10">
        <v>3.3099999999999997E-2</v>
      </c>
      <c r="C237" s="10">
        <v>3.3099999999999997E-2</v>
      </c>
      <c r="D237" s="10">
        <f t="shared" si="9"/>
        <v>0</v>
      </c>
      <c r="E237" s="32">
        <v>932594.64000000013</v>
      </c>
      <c r="G237" s="45">
        <f t="shared" si="10"/>
        <v>0</v>
      </c>
      <c r="H237" s="5"/>
      <c r="K237" s="45">
        <f t="shared" si="11"/>
        <v>0</v>
      </c>
    </row>
    <row r="238" spans="1:34" x14ac:dyDescent="0.25">
      <c r="A238" s="3" t="s">
        <v>235</v>
      </c>
      <c r="B238" s="10">
        <v>4.2500000000000003E-2</v>
      </c>
      <c r="C238" s="10">
        <v>4.2500000000000003E-2</v>
      </c>
      <c r="D238" s="10">
        <f t="shared" si="9"/>
        <v>0</v>
      </c>
      <c r="E238" s="32">
        <v>293734.92</v>
      </c>
      <c r="G238" s="45">
        <f t="shared" si="10"/>
        <v>0</v>
      </c>
      <c r="H238" s="5"/>
      <c r="K238" s="45">
        <f t="shared" si="11"/>
        <v>0</v>
      </c>
    </row>
    <row r="239" spans="1:34" x14ac:dyDescent="0.25">
      <c r="A239" s="3" t="s">
        <v>236</v>
      </c>
      <c r="B239" s="10">
        <v>0.17750000000000002</v>
      </c>
      <c r="C239" s="10">
        <v>0.17750000000000002</v>
      </c>
      <c r="D239" s="10">
        <f t="shared" si="9"/>
        <v>0</v>
      </c>
      <c r="E239" s="32">
        <v>104991.21999999999</v>
      </c>
      <c r="G239" s="45">
        <f t="shared" si="10"/>
        <v>0</v>
      </c>
      <c r="H239" s="5"/>
      <c r="K239" s="45">
        <f t="shared" si="11"/>
        <v>0</v>
      </c>
    </row>
    <row r="240" spans="1:34" x14ac:dyDescent="0.25">
      <c r="A240" s="3" t="s">
        <v>237</v>
      </c>
      <c r="B240" s="10">
        <v>3.9300000000000002E-2</v>
      </c>
      <c r="C240" s="10">
        <v>3.9300000000000002E-2</v>
      </c>
      <c r="D240" s="10">
        <f t="shared" si="9"/>
        <v>0</v>
      </c>
      <c r="E240" s="32">
        <v>1206462.5299999998</v>
      </c>
      <c r="G240" s="45">
        <f t="shared" si="10"/>
        <v>0</v>
      </c>
      <c r="H240" s="5"/>
      <c r="K240" s="45">
        <f t="shared" si="11"/>
        <v>0</v>
      </c>
    </row>
    <row r="241" spans="1:11" x14ac:dyDescent="0.25">
      <c r="A241" s="3" t="s">
        <v>238</v>
      </c>
      <c r="B241" s="10">
        <v>4.6100000000000009E-2</v>
      </c>
      <c r="C241" s="10">
        <v>4.6100000000000009E-2</v>
      </c>
      <c r="D241" s="10">
        <f t="shared" si="9"/>
        <v>0</v>
      </c>
      <c r="E241" s="32">
        <v>2707068.5099999993</v>
      </c>
      <c r="G241" s="45">
        <f t="shared" si="10"/>
        <v>0</v>
      </c>
      <c r="H241" s="5"/>
      <c r="K241" s="45">
        <f t="shared" si="11"/>
        <v>0</v>
      </c>
    </row>
    <row r="242" spans="1:11" x14ac:dyDescent="0.25">
      <c r="A242" s="3" t="s">
        <v>239</v>
      </c>
      <c r="B242" s="10">
        <v>4.0399999999999998E-2</v>
      </c>
      <c r="C242" s="10">
        <v>4.0399999999999998E-2</v>
      </c>
      <c r="D242" s="10">
        <f t="shared" si="9"/>
        <v>0</v>
      </c>
      <c r="E242" s="32">
        <v>28963.63</v>
      </c>
      <c r="G242" s="45">
        <f t="shared" si="10"/>
        <v>0</v>
      </c>
      <c r="H242" s="5"/>
      <c r="K242" s="45">
        <f t="shared" si="11"/>
        <v>0</v>
      </c>
    </row>
    <row r="243" spans="1:11" x14ac:dyDescent="0.25">
      <c r="A243" s="3" t="s">
        <v>240</v>
      </c>
      <c r="B243" s="10">
        <v>3.8900000000000004E-2</v>
      </c>
      <c r="C243" s="10">
        <v>3.8900000000000004E-2</v>
      </c>
      <c r="D243" s="10">
        <f t="shared" si="9"/>
        <v>0</v>
      </c>
      <c r="E243" s="32">
        <v>8888.9299999999985</v>
      </c>
      <c r="G243" s="45">
        <f t="shared" si="10"/>
        <v>0</v>
      </c>
      <c r="H243" s="5"/>
      <c r="K243" s="45">
        <f t="shared" si="11"/>
        <v>0</v>
      </c>
    </row>
    <row r="244" spans="1:11" x14ac:dyDescent="0.25">
      <c r="A244" s="3" t="s">
        <v>241</v>
      </c>
      <c r="B244" s="10">
        <v>3.8900000000000004E-2</v>
      </c>
      <c r="C244" s="10">
        <v>3.8900000000000004E-2</v>
      </c>
      <c r="D244" s="10">
        <f t="shared" si="9"/>
        <v>0</v>
      </c>
      <c r="E244" s="32">
        <v>8861.0099999999984</v>
      </c>
      <c r="G244" s="45">
        <f t="shared" si="10"/>
        <v>0</v>
      </c>
      <c r="H244" s="5"/>
      <c r="K244" s="45">
        <f t="shared" si="11"/>
        <v>0</v>
      </c>
    </row>
    <row r="245" spans="1:11" x14ac:dyDescent="0.25">
      <c r="A245" s="3" t="s">
        <v>242</v>
      </c>
      <c r="B245" s="10">
        <v>3.9100000000000003E-2</v>
      </c>
      <c r="C245" s="10">
        <v>3.9100000000000003E-2</v>
      </c>
      <c r="D245" s="10">
        <f t="shared" si="9"/>
        <v>0</v>
      </c>
      <c r="E245" s="32">
        <v>9113.5200000000023</v>
      </c>
      <c r="G245" s="45">
        <f t="shared" si="10"/>
        <v>0</v>
      </c>
      <c r="H245" s="5"/>
      <c r="K245" s="45">
        <f t="shared" si="11"/>
        <v>0</v>
      </c>
    </row>
    <row r="246" spans="1:11" x14ac:dyDescent="0.25">
      <c r="A246" s="3" t="s">
        <v>243</v>
      </c>
      <c r="B246" s="10">
        <v>8.6E-3</v>
      </c>
      <c r="C246" s="10">
        <v>8.6E-3</v>
      </c>
      <c r="D246" s="10">
        <f t="shared" si="9"/>
        <v>0</v>
      </c>
      <c r="E246" s="32">
        <v>27309924.550000008</v>
      </c>
      <c r="G246" s="45">
        <f t="shared" si="10"/>
        <v>0</v>
      </c>
      <c r="H246" s="5"/>
      <c r="K246" s="45">
        <f t="shared" si="11"/>
        <v>0</v>
      </c>
    </row>
    <row r="247" spans="1:11" x14ac:dyDescent="0.25">
      <c r="A247" s="3" t="s">
        <v>244</v>
      </c>
      <c r="B247" s="10">
        <v>8.6E-3</v>
      </c>
      <c r="C247" s="10">
        <v>8.6E-3</v>
      </c>
      <c r="D247" s="10">
        <f t="shared" si="9"/>
        <v>0</v>
      </c>
      <c r="E247" s="32">
        <v>439.5299999999998</v>
      </c>
      <c r="G247" s="45">
        <f t="shared" si="10"/>
        <v>0</v>
      </c>
      <c r="H247" s="5"/>
      <c r="K247" s="45">
        <f t="shared" si="11"/>
        <v>0</v>
      </c>
    </row>
    <row r="248" spans="1:11" x14ac:dyDescent="0.25">
      <c r="A248" s="3" t="s">
        <v>245</v>
      </c>
      <c r="B248" s="10">
        <v>8.6E-3</v>
      </c>
      <c r="C248" s="10">
        <v>8.6E-3</v>
      </c>
      <c r="D248" s="10">
        <f t="shared" si="9"/>
        <v>0</v>
      </c>
      <c r="E248" s="32">
        <v>2118631.2199999997</v>
      </c>
      <c r="G248" s="45">
        <f t="shared" si="10"/>
        <v>0</v>
      </c>
      <c r="H248" s="5"/>
      <c r="K248" s="45">
        <f t="shared" si="11"/>
        <v>0</v>
      </c>
    </row>
    <row r="249" spans="1:11" x14ac:dyDescent="0.25">
      <c r="A249" s="3" t="s">
        <v>246</v>
      </c>
      <c r="B249" s="10">
        <v>0</v>
      </c>
      <c r="C249" s="10">
        <v>0</v>
      </c>
      <c r="D249" s="10">
        <f t="shared" si="9"/>
        <v>0</v>
      </c>
      <c r="E249" s="32">
        <v>2244349.5699999998</v>
      </c>
      <c r="G249" s="45">
        <f t="shared" si="10"/>
        <v>0</v>
      </c>
      <c r="H249" s="5"/>
      <c r="K249" s="45">
        <f t="shared" si="11"/>
        <v>0</v>
      </c>
    </row>
    <row r="250" spans="1:11" x14ac:dyDescent="0.25">
      <c r="A250" s="3" t="s">
        <v>247</v>
      </c>
      <c r="B250" s="10">
        <v>0</v>
      </c>
      <c r="C250" s="10">
        <v>0</v>
      </c>
      <c r="D250" s="10">
        <f t="shared" si="9"/>
        <v>0</v>
      </c>
      <c r="E250" s="32">
        <v>115920.5</v>
      </c>
      <c r="G250" s="45">
        <f t="shared" si="10"/>
        <v>0</v>
      </c>
      <c r="H250" s="5"/>
      <c r="K250" s="45">
        <f t="shared" si="11"/>
        <v>0</v>
      </c>
    </row>
    <row r="251" spans="1:11" x14ac:dyDescent="0.25">
      <c r="A251" s="3" t="s">
        <v>248</v>
      </c>
      <c r="B251" s="10">
        <v>1.66E-2</v>
      </c>
      <c r="C251" s="10">
        <v>1.66E-2</v>
      </c>
      <c r="D251" s="10">
        <f t="shared" si="9"/>
        <v>0</v>
      </c>
      <c r="E251" s="32">
        <v>25793782.550000008</v>
      </c>
      <c r="G251" s="45">
        <f t="shared" si="10"/>
        <v>0</v>
      </c>
      <c r="H251" s="5"/>
      <c r="K251" s="45">
        <f t="shared" si="11"/>
        <v>0</v>
      </c>
    </row>
    <row r="252" spans="1:11" x14ac:dyDescent="0.25">
      <c r="A252" s="3" t="s">
        <v>249</v>
      </c>
      <c r="B252" s="10">
        <v>1.66E-2</v>
      </c>
      <c r="C252" s="10">
        <v>1.66E-2</v>
      </c>
      <c r="D252" s="10">
        <f t="shared" si="9"/>
        <v>0</v>
      </c>
      <c r="E252" s="32">
        <v>1224792.6899999997</v>
      </c>
      <c r="G252" s="45">
        <f t="shared" si="10"/>
        <v>0</v>
      </c>
      <c r="H252" s="5"/>
      <c r="K252" s="45">
        <f t="shared" si="11"/>
        <v>0</v>
      </c>
    </row>
    <row r="253" spans="1:11" x14ac:dyDescent="0.25">
      <c r="A253" s="3" t="s">
        <v>250</v>
      </c>
      <c r="B253" s="10">
        <v>1.66E-2</v>
      </c>
      <c r="C253" s="10">
        <v>1.66E-2</v>
      </c>
      <c r="D253" s="10">
        <f t="shared" si="9"/>
        <v>0</v>
      </c>
      <c r="E253" s="32">
        <v>1617920.16</v>
      </c>
      <c r="G253" s="45">
        <f t="shared" si="10"/>
        <v>0</v>
      </c>
      <c r="H253" s="5"/>
      <c r="K253" s="45">
        <f t="shared" si="11"/>
        <v>0</v>
      </c>
    </row>
    <row r="254" spans="1:11" x14ac:dyDescent="0.25">
      <c r="A254" s="3" t="s">
        <v>251</v>
      </c>
      <c r="B254" s="10">
        <v>1.83E-2</v>
      </c>
      <c r="C254" s="10">
        <v>1.83E-2</v>
      </c>
      <c r="D254" s="10">
        <f t="shared" si="9"/>
        <v>0</v>
      </c>
      <c r="E254" s="32">
        <v>193226.01</v>
      </c>
      <c r="G254" s="45">
        <f t="shared" si="10"/>
        <v>0</v>
      </c>
      <c r="H254" s="5"/>
      <c r="K254" s="45">
        <f t="shared" si="11"/>
        <v>0</v>
      </c>
    </row>
    <row r="255" spans="1:11" x14ac:dyDescent="0.25">
      <c r="A255" s="3" t="s">
        <v>252</v>
      </c>
      <c r="B255" s="10">
        <v>1.9E-2</v>
      </c>
      <c r="C255" s="10">
        <v>1.9E-2</v>
      </c>
      <c r="D255" s="10">
        <f t="shared" si="9"/>
        <v>0</v>
      </c>
      <c r="E255" s="32">
        <v>285676020.98624992</v>
      </c>
      <c r="G255" s="45">
        <f t="shared" si="10"/>
        <v>0</v>
      </c>
      <c r="H255" s="5"/>
      <c r="K255" s="45">
        <f t="shared" si="11"/>
        <v>0</v>
      </c>
    </row>
    <row r="256" spans="1:11" x14ac:dyDescent="0.25">
      <c r="A256" s="3" t="s">
        <v>253</v>
      </c>
      <c r="B256" s="10">
        <v>1.9E-2</v>
      </c>
      <c r="C256" s="10">
        <v>1.9E-2</v>
      </c>
      <c r="D256" s="10">
        <f t="shared" si="9"/>
        <v>0</v>
      </c>
      <c r="E256" s="32">
        <v>22273477.686666671</v>
      </c>
      <c r="G256" s="45">
        <f t="shared" si="10"/>
        <v>0</v>
      </c>
      <c r="H256" s="5"/>
      <c r="K256" s="45">
        <f t="shared" si="11"/>
        <v>0</v>
      </c>
    </row>
    <row r="257" spans="1:11" x14ac:dyDescent="0.25">
      <c r="A257" s="3" t="s">
        <v>254</v>
      </c>
      <c r="B257" s="10">
        <v>0</v>
      </c>
      <c r="C257" s="10">
        <v>0</v>
      </c>
      <c r="D257" s="10">
        <f t="shared" si="9"/>
        <v>0</v>
      </c>
      <c r="E257" s="32">
        <v>6845667.2320833327</v>
      </c>
      <c r="G257" s="45">
        <f t="shared" si="10"/>
        <v>0</v>
      </c>
      <c r="H257" s="5"/>
      <c r="K257" s="45">
        <f t="shared" si="11"/>
        <v>0</v>
      </c>
    </row>
    <row r="258" spans="1:11" x14ac:dyDescent="0.25">
      <c r="A258" s="3" t="s">
        <v>255</v>
      </c>
      <c r="B258" s="10">
        <v>1.6900000000000002E-2</v>
      </c>
      <c r="C258" s="10">
        <v>1.6900000000000002E-2</v>
      </c>
      <c r="D258" s="10">
        <f t="shared" si="9"/>
        <v>0</v>
      </c>
      <c r="E258" s="32">
        <v>69189931.340000004</v>
      </c>
      <c r="G258" s="45">
        <f t="shared" si="10"/>
        <v>0</v>
      </c>
      <c r="H258" s="5"/>
      <c r="K258" s="45">
        <f t="shared" si="11"/>
        <v>0</v>
      </c>
    </row>
    <row r="259" spans="1:11" x14ac:dyDescent="0.25">
      <c r="A259" s="3" t="s">
        <v>256</v>
      </c>
      <c r="B259" s="10">
        <v>1.6900000000000002E-2</v>
      </c>
      <c r="C259" s="10">
        <v>1.6900000000000002E-2</v>
      </c>
      <c r="D259" s="10">
        <f t="shared" si="9"/>
        <v>0</v>
      </c>
      <c r="E259" s="32">
        <v>7181081.299999998</v>
      </c>
      <c r="G259" s="45">
        <f t="shared" si="10"/>
        <v>0</v>
      </c>
      <c r="H259" s="5"/>
      <c r="K259" s="45">
        <f t="shared" si="11"/>
        <v>0</v>
      </c>
    </row>
    <row r="260" spans="1:11" x14ac:dyDescent="0.25">
      <c r="A260" s="3" t="s">
        <v>257</v>
      </c>
      <c r="B260" s="10">
        <v>2.93E-2</v>
      </c>
      <c r="C260" s="10">
        <v>2.93E-2</v>
      </c>
      <c r="D260" s="10">
        <f t="shared" si="9"/>
        <v>0</v>
      </c>
      <c r="E260" s="32">
        <v>329363334.65416676</v>
      </c>
      <c r="G260" s="45">
        <f t="shared" si="10"/>
        <v>0</v>
      </c>
      <c r="H260" s="5"/>
      <c r="K260" s="45">
        <f t="shared" si="11"/>
        <v>0</v>
      </c>
    </row>
    <row r="261" spans="1:11" x14ac:dyDescent="0.25">
      <c r="A261" s="3" t="s">
        <v>258</v>
      </c>
      <c r="B261" s="10">
        <v>2.93E-2</v>
      </c>
      <c r="C261" s="10">
        <v>2.93E-2</v>
      </c>
      <c r="D261" s="10">
        <f t="shared" si="9"/>
        <v>0</v>
      </c>
      <c r="E261" s="32">
        <v>125979</v>
      </c>
      <c r="G261" s="45">
        <f t="shared" si="10"/>
        <v>0</v>
      </c>
      <c r="H261" s="5"/>
      <c r="K261" s="45">
        <f t="shared" si="11"/>
        <v>0</v>
      </c>
    </row>
    <row r="262" spans="1:11" x14ac:dyDescent="0.25">
      <c r="A262" s="3" t="s">
        <v>259</v>
      </c>
      <c r="B262" s="10">
        <v>2.93E-2</v>
      </c>
      <c r="C262" s="10">
        <v>2.93E-2</v>
      </c>
      <c r="D262" s="10">
        <f t="shared" ref="D262:D325" si="12">C262-B262</f>
        <v>0</v>
      </c>
      <c r="E262" s="32">
        <v>12517418.165000001</v>
      </c>
      <c r="G262" s="45">
        <f t="shared" ref="G262:G325" si="13">E262*(D262)</f>
        <v>0</v>
      </c>
      <c r="H262" s="5"/>
      <c r="K262" s="45">
        <f t="shared" ref="K262:K325" si="14">G262-I262-J262</f>
        <v>0</v>
      </c>
    </row>
    <row r="263" spans="1:11" x14ac:dyDescent="0.25">
      <c r="A263" s="3" t="s">
        <v>260</v>
      </c>
      <c r="B263" s="10">
        <v>2.5399999999999999E-2</v>
      </c>
      <c r="C263" s="10">
        <v>2.5399999999999999E-2</v>
      </c>
      <c r="D263" s="10">
        <f t="shared" si="12"/>
        <v>0</v>
      </c>
      <c r="E263" s="32">
        <v>78061.73</v>
      </c>
      <c r="G263" s="45">
        <f t="shared" si="13"/>
        <v>0</v>
      </c>
      <c r="H263" s="5"/>
      <c r="K263" s="45">
        <f t="shared" si="14"/>
        <v>0</v>
      </c>
    </row>
    <row r="264" spans="1:11" x14ac:dyDescent="0.25">
      <c r="A264" s="3" t="s">
        <v>261</v>
      </c>
      <c r="B264" s="10">
        <v>2.5399999999999999E-2</v>
      </c>
      <c r="C264" s="10">
        <v>2.5399999999999999E-2</v>
      </c>
      <c r="D264" s="10">
        <f t="shared" si="12"/>
        <v>0</v>
      </c>
      <c r="E264" s="32">
        <v>17360378.740000002</v>
      </c>
      <c r="G264" s="45">
        <f t="shared" si="13"/>
        <v>0</v>
      </c>
      <c r="H264" s="5"/>
      <c r="K264" s="45">
        <f t="shared" si="14"/>
        <v>0</v>
      </c>
    </row>
    <row r="265" spans="1:11" x14ac:dyDescent="0.25">
      <c r="A265" s="3" t="s">
        <v>262</v>
      </c>
      <c r="B265" s="10">
        <v>2.5399999999999999E-2</v>
      </c>
      <c r="C265" s="10">
        <v>2.5399999999999999E-2</v>
      </c>
      <c r="D265" s="10">
        <f t="shared" si="12"/>
        <v>0</v>
      </c>
      <c r="E265" s="32">
        <v>168034340.63625017</v>
      </c>
      <c r="G265" s="45">
        <f t="shared" si="13"/>
        <v>0</v>
      </c>
      <c r="H265" s="5"/>
      <c r="K265" s="45">
        <f t="shared" si="14"/>
        <v>0</v>
      </c>
    </row>
    <row r="266" spans="1:11" x14ac:dyDescent="0.25">
      <c r="A266" s="3" t="s">
        <v>263</v>
      </c>
      <c r="B266" s="10">
        <v>1.7000000000000001E-2</v>
      </c>
      <c r="C266" s="10">
        <v>1.7000000000000001E-2</v>
      </c>
      <c r="D266" s="10">
        <f t="shared" si="12"/>
        <v>0</v>
      </c>
      <c r="E266" s="32">
        <v>448760.25999999983</v>
      </c>
      <c r="G266" s="45">
        <f t="shared" si="13"/>
        <v>0</v>
      </c>
      <c r="H266" s="5"/>
      <c r="K266" s="45">
        <f t="shared" si="14"/>
        <v>0</v>
      </c>
    </row>
    <row r="267" spans="1:11" x14ac:dyDescent="0.25">
      <c r="A267" s="3" t="s">
        <v>264</v>
      </c>
      <c r="B267" s="10">
        <v>7.4000000000000003E-3</v>
      </c>
      <c r="C267" s="10">
        <v>7.4000000000000003E-3</v>
      </c>
      <c r="D267" s="10">
        <f t="shared" si="12"/>
        <v>0</v>
      </c>
      <c r="E267" s="32">
        <v>1116714.08</v>
      </c>
      <c r="G267" s="45">
        <f t="shared" si="13"/>
        <v>0</v>
      </c>
      <c r="H267" s="5"/>
      <c r="K267" s="45">
        <f t="shared" si="14"/>
        <v>0</v>
      </c>
    </row>
    <row r="268" spans="1:11" x14ac:dyDescent="0.25">
      <c r="A268" s="3" t="s">
        <v>265</v>
      </c>
      <c r="B268" s="10">
        <v>6.4000000000000003E-3</v>
      </c>
      <c r="C268" s="10">
        <v>6.4000000000000003E-3</v>
      </c>
      <c r="D268" s="10">
        <f t="shared" si="12"/>
        <v>0</v>
      </c>
      <c r="E268" s="32">
        <v>2075300.07</v>
      </c>
      <c r="G268" s="45">
        <f t="shared" si="13"/>
        <v>0</v>
      </c>
      <c r="H268" s="5"/>
      <c r="K268" s="45">
        <f t="shared" si="14"/>
        <v>0</v>
      </c>
    </row>
    <row r="269" spans="1:11" x14ac:dyDescent="0.25">
      <c r="A269" s="3" t="s">
        <v>266</v>
      </c>
      <c r="B269" s="10">
        <v>6.4000000000000003E-3</v>
      </c>
      <c r="C269" s="10">
        <v>6.4000000000000003E-3</v>
      </c>
      <c r="D269" s="10">
        <f t="shared" si="12"/>
        <v>0</v>
      </c>
      <c r="E269" s="32">
        <v>2627.41</v>
      </c>
      <c r="G269" s="45">
        <f t="shared" si="13"/>
        <v>0</v>
      </c>
      <c r="H269" s="5"/>
      <c r="K269" s="45">
        <f t="shared" si="14"/>
        <v>0</v>
      </c>
    </row>
    <row r="270" spans="1:11" x14ac:dyDescent="0.25">
      <c r="A270" s="3" t="s">
        <v>267</v>
      </c>
      <c r="B270" s="10">
        <v>6.4000000000000003E-3</v>
      </c>
      <c r="C270" s="10">
        <v>6.4000000000000003E-3</v>
      </c>
      <c r="D270" s="10">
        <f t="shared" si="12"/>
        <v>0</v>
      </c>
      <c r="E270" s="32">
        <v>91001.829999999973</v>
      </c>
      <c r="G270" s="45">
        <f t="shared" si="13"/>
        <v>0</v>
      </c>
      <c r="H270" s="5"/>
      <c r="K270" s="45">
        <f t="shared" si="14"/>
        <v>0</v>
      </c>
    </row>
    <row r="271" spans="1:11" x14ac:dyDescent="0.25">
      <c r="A271" s="3" t="s">
        <v>268</v>
      </c>
      <c r="B271" s="10">
        <v>0</v>
      </c>
      <c r="C271" s="10">
        <v>0</v>
      </c>
      <c r="D271" s="10">
        <f t="shared" si="12"/>
        <v>0</v>
      </c>
      <c r="E271" s="32">
        <v>6533410.2866666652</v>
      </c>
      <c r="G271" s="45">
        <f t="shared" si="13"/>
        <v>0</v>
      </c>
      <c r="H271" s="5"/>
      <c r="K271" s="45">
        <f t="shared" si="14"/>
        <v>0</v>
      </c>
    </row>
    <row r="272" spans="1:11" x14ac:dyDescent="0.25">
      <c r="A272" s="3" t="s">
        <v>269</v>
      </c>
      <c r="B272" s="10">
        <v>0</v>
      </c>
      <c r="C272" s="10">
        <v>0</v>
      </c>
      <c r="D272" s="10">
        <f t="shared" si="12"/>
        <v>0</v>
      </c>
      <c r="E272" s="32">
        <v>2412.8200000000002</v>
      </c>
      <c r="G272" s="45">
        <f t="shared" si="13"/>
        <v>0</v>
      </c>
      <c r="H272" s="5"/>
      <c r="K272" s="45">
        <f t="shared" si="14"/>
        <v>0</v>
      </c>
    </row>
    <row r="273" spans="1:11" x14ac:dyDescent="0.25">
      <c r="A273" s="3" t="s">
        <v>270</v>
      </c>
      <c r="B273" s="10">
        <v>0</v>
      </c>
      <c r="C273" s="10">
        <v>0</v>
      </c>
      <c r="D273" s="10">
        <f t="shared" si="12"/>
        <v>0</v>
      </c>
      <c r="E273" s="32">
        <v>252248.6099999999</v>
      </c>
      <c r="G273" s="45">
        <f t="shared" si="13"/>
        <v>0</v>
      </c>
      <c r="H273" s="5"/>
      <c r="K273" s="45">
        <f t="shared" si="14"/>
        <v>0</v>
      </c>
    </row>
    <row r="274" spans="1:11" x14ac:dyDescent="0.25">
      <c r="A274" s="3" t="s">
        <v>271</v>
      </c>
      <c r="B274" s="10">
        <v>0</v>
      </c>
      <c r="C274" s="10">
        <v>0</v>
      </c>
      <c r="D274" s="10">
        <f t="shared" si="12"/>
        <v>0</v>
      </c>
      <c r="E274" s="32">
        <v>324087.83999999997</v>
      </c>
      <c r="G274" s="45">
        <f t="shared" si="13"/>
        <v>0</v>
      </c>
      <c r="H274" s="5"/>
      <c r="K274" s="45">
        <f t="shared" si="14"/>
        <v>0</v>
      </c>
    </row>
    <row r="275" spans="1:11" x14ac:dyDescent="0.25">
      <c r="A275" s="3" t="s">
        <v>272</v>
      </c>
      <c r="B275" s="10">
        <v>2.1499999999999998E-2</v>
      </c>
      <c r="C275" s="10">
        <v>2.1499999999999998E-2</v>
      </c>
      <c r="D275" s="10">
        <f t="shared" si="12"/>
        <v>0</v>
      </c>
      <c r="E275" s="32">
        <v>13558582.107083334</v>
      </c>
      <c r="G275" s="45">
        <f t="shared" si="13"/>
        <v>0</v>
      </c>
      <c r="H275" s="5"/>
      <c r="K275" s="45">
        <f t="shared" si="14"/>
        <v>0</v>
      </c>
    </row>
    <row r="276" spans="1:11" x14ac:dyDescent="0.25">
      <c r="A276" s="3" t="s">
        <v>273</v>
      </c>
      <c r="B276" s="10">
        <v>2.1499999999999998E-2</v>
      </c>
      <c r="C276" s="10">
        <v>2.1499999999999998E-2</v>
      </c>
      <c r="D276" s="10">
        <f t="shared" si="12"/>
        <v>0</v>
      </c>
      <c r="E276" s="32">
        <v>2575.89</v>
      </c>
      <c r="G276" s="45">
        <f t="shared" si="13"/>
        <v>0</v>
      </c>
      <c r="H276" s="5"/>
      <c r="K276" s="45">
        <f t="shared" si="14"/>
        <v>0</v>
      </c>
    </row>
    <row r="277" spans="1:11" x14ac:dyDescent="0.25">
      <c r="A277" s="3" t="s">
        <v>274</v>
      </c>
      <c r="B277" s="10">
        <v>2.1499999999999998E-2</v>
      </c>
      <c r="C277" s="10">
        <v>2.1499999999999998E-2</v>
      </c>
      <c r="D277" s="10">
        <f t="shared" si="12"/>
        <v>0</v>
      </c>
      <c r="E277" s="32">
        <v>493671.51999999984</v>
      </c>
      <c r="G277" s="45">
        <f t="shared" si="13"/>
        <v>0</v>
      </c>
      <c r="H277" s="5"/>
      <c r="K277" s="45">
        <f t="shared" si="14"/>
        <v>0</v>
      </c>
    </row>
    <row r="278" spans="1:11" x14ac:dyDescent="0.25">
      <c r="A278" s="3" t="s">
        <v>275</v>
      </c>
      <c r="B278" s="10">
        <v>2.2900000000000004E-2</v>
      </c>
      <c r="C278" s="10">
        <v>2.2900000000000004E-2</v>
      </c>
      <c r="D278" s="10">
        <f t="shared" si="12"/>
        <v>0</v>
      </c>
      <c r="E278" s="32">
        <v>191868379.67208329</v>
      </c>
      <c r="G278" s="45">
        <f t="shared" si="13"/>
        <v>0</v>
      </c>
      <c r="H278" s="5"/>
      <c r="K278" s="45">
        <f t="shared" si="14"/>
        <v>0</v>
      </c>
    </row>
    <row r="279" spans="1:11" x14ac:dyDescent="0.25">
      <c r="A279" s="3" t="s">
        <v>276</v>
      </c>
      <c r="B279" s="10">
        <v>2.2900000000000004E-2</v>
      </c>
      <c r="C279" s="10">
        <v>2.2900000000000004E-2</v>
      </c>
      <c r="D279" s="10">
        <f t="shared" si="12"/>
        <v>0</v>
      </c>
      <c r="E279" s="32">
        <v>66887.25</v>
      </c>
      <c r="G279" s="45">
        <f t="shared" si="13"/>
        <v>0</v>
      </c>
      <c r="H279" s="5"/>
      <c r="K279" s="45">
        <f t="shared" si="14"/>
        <v>0</v>
      </c>
    </row>
    <row r="280" spans="1:11" x14ac:dyDescent="0.25">
      <c r="A280" s="3" t="s">
        <v>277</v>
      </c>
      <c r="B280" s="10">
        <v>2.2900000000000004E-2</v>
      </c>
      <c r="C280" s="10">
        <v>2.2900000000000004E-2</v>
      </c>
      <c r="D280" s="10">
        <f t="shared" si="12"/>
        <v>0</v>
      </c>
      <c r="E280" s="32">
        <v>8233190.0100000016</v>
      </c>
      <c r="G280" s="45">
        <f t="shared" si="13"/>
        <v>0</v>
      </c>
      <c r="H280" s="5"/>
      <c r="K280" s="45">
        <f t="shared" si="14"/>
        <v>0</v>
      </c>
    </row>
    <row r="281" spans="1:11" x14ac:dyDescent="0.25">
      <c r="A281" s="3" t="s">
        <v>278</v>
      </c>
      <c r="B281" s="10">
        <v>2.6699999999999998E-2</v>
      </c>
      <c r="C281" s="10">
        <v>2.6699999999999998E-2</v>
      </c>
      <c r="D281" s="10">
        <f t="shared" si="12"/>
        <v>0</v>
      </c>
      <c r="E281" s="32">
        <v>26531.200000000008</v>
      </c>
      <c r="G281" s="45">
        <f t="shared" si="13"/>
        <v>0</v>
      </c>
      <c r="H281" s="5"/>
      <c r="I281" s="11">
        <f>G281</f>
        <v>0</v>
      </c>
      <c r="K281" s="45">
        <f t="shared" si="14"/>
        <v>0</v>
      </c>
    </row>
    <row r="282" spans="1:11" x14ac:dyDescent="0.25">
      <c r="A282" s="3" t="s">
        <v>279</v>
      </c>
      <c r="B282" s="10">
        <v>2.6699999999999998E-2</v>
      </c>
      <c r="C282" s="10">
        <v>2.6699999999999998E-2</v>
      </c>
      <c r="D282" s="10">
        <f t="shared" si="12"/>
        <v>0</v>
      </c>
      <c r="E282" s="32">
        <v>358340629.25208336</v>
      </c>
      <c r="G282" s="45">
        <f t="shared" si="13"/>
        <v>0</v>
      </c>
      <c r="H282" s="5"/>
      <c r="K282" s="45">
        <f t="shared" si="14"/>
        <v>0</v>
      </c>
    </row>
    <row r="283" spans="1:11" x14ac:dyDescent="0.25">
      <c r="A283" s="3" t="s">
        <v>280</v>
      </c>
      <c r="B283" s="10">
        <v>2.6699999999999998E-2</v>
      </c>
      <c r="C283" s="10">
        <v>2.6699999999999998E-2</v>
      </c>
      <c r="D283" s="10">
        <f t="shared" si="12"/>
        <v>0</v>
      </c>
      <c r="E283" s="32">
        <v>47785.56</v>
      </c>
      <c r="G283" s="45">
        <f t="shared" si="13"/>
        <v>0</v>
      </c>
      <c r="H283" s="5"/>
      <c r="K283" s="45">
        <f t="shared" si="14"/>
        <v>0</v>
      </c>
    </row>
    <row r="284" spans="1:11" x14ac:dyDescent="0.25">
      <c r="A284" s="3" t="s">
        <v>281</v>
      </c>
      <c r="B284" s="10">
        <v>2.6699999999999998E-2</v>
      </c>
      <c r="C284" s="10">
        <v>2.6699999999999998E-2</v>
      </c>
      <c r="D284" s="10">
        <f t="shared" si="12"/>
        <v>0</v>
      </c>
      <c r="E284" s="32">
        <v>28833506.472916659</v>
      </c>
      <c r="G284" s="45">
        <f t="shared" si="13"/>
        <v>0</v>
      </c>
      <c r="H284" s="5"/>
      <c r="K284" s="45">
        <f t="shared" si="14"/>
        <v>0</v>
      </c>
    </row>
    <row r="285" spans="1:11" x14ac:dyDescent="0.25">
      <c r="A285" s="3" t="s">
        <v>282</v>
      </c>
      <c r="B285" s="10">
        <v>2.4700000000000003E-2</v>
      </c>
      <c r="C285" s="10">
        <v>2.4700000000000003E-2</v>
      </c>
      <c r="D285" s="10">
        <f t="shared" si="12"/>
        <v>0</v>
      </c>
      <c r="E285" s="32">
        <v>358761490.27749991</v>
      </c>
      <c r="G285" s="45">
        <f t="shared" si="13"/>
        <v>0</v>
      </c>
      <c r="H285" s="5"/>
      <c r="K285" s="45">
        <f t="shared" si="14"/>
        <v>0</v>
      </c>
    </row>
    <row r="286" spans="1:11" x14ac:dyDescent="0.25">
      <c r="A286" s="3" t="s">
        <v>283</v>
      </c>
      <c r="B286" s="10">
        <v>2.4700000000000003E-2</v>
      </c>
      <c r="C286" s="10">
        <v>2.4700000000000003E-2</v>
      </c>
      <c r="D286" s="10">
        <f t="shared" si="12"/>
        <v>0</v>
      </c>
      <c r="E286" s="32">
        <v>46763.219999999994</v>
      </c>
      <c r="G286" s="45">
        <f t="shared" si="13"/>
        <v>0</v>
      </c>
      <c r="H286" s="5"/>
      <c r="K286" s="45">
        <f t="shared" si="14"/>
        <v>0</v>
      </c>
    </row>
    <row r="287" spans="1:11" x14ac:dyDescent="0.25">
      <c r="A287" s="3" t="s">
        <v>284</v>
      </c>
      <c r="B287" s="10">
        <v>2.4700000000000003E-2</v>
      </c>
      <c r="C287" s="10">
        <v>2.4700000000000003E-2</v>
      </c>
      <c r="D287" s="10">
        <f t="shared" si="12"/>
        <v>0</v>
      </c>
      <c r="E287" s="32">
        <v>27414968.748749997</v>
      </c>
      <c r="G287" s="45">
        <f t="shared" si="13"/>
        <v>0</v>
      </c>
      <c r="H287" s="5"/>
      <c r="K287" s="45">
        <f t="shared" si="14"/>
        <v>0</v>
      </c>
    </row>
    <row r="288" spans="1:11" x14ac:dyDescent="0.25">
      <c r="A288" s="3" t="s">
        <v>285</v>
      </c>
      <c r="B288" s="10">
        <v>2.4700000000000003E-2</v>
      </c>
      <c r="C288" s="10">
        <v>2.4700000000000003E-2</v>
      </c>
      <c r="D288" s="10">
        <f t="shared" si="12"/>
        <v>0</v>
      </c>
      <c r="E288" s="32">
        <v>23599.41</v>
      </c>
      <c r="G288" s="45">
        <f t="shared" si="13"/>
        <v>0</v>
      </c>
      <c r="H288" s="5"/>
      <c r="I288" s="11">
        <f>G288</f>
        <v>0</v>
      </c>
      <c r="K288" s="45">
        <f t="shared" si="14"/>
        <v>0</v>
      </c>
    </row>
    <row r="289" spans="1:11" x14ac:dyDescent="0.25">
      <c r="A289" s="3" t="s">
        <v>286</v>
      </c>
      <c r="B289" s="10">
        <v>2.3199999999999998E-2</v>
      </c>
      <c r="C289" s="10">
        <v>2.3199999999999998E-2</v>
      </c>
      <c r="D289" s="10">
        <f t="shared" si="12"/>
        <v>0</v>
      </c>
      <c r="E289" s="32">
        <v>2210225.1499999994</v>
      </c>
      <c r="G289" s="45">
        <f t="shared" si="13"/>
        <v>0</v>
      </c>
      <c r="H289" s="5"/>
      <c r="K289" s="45">
        <f t="shared" si="14"/>
        <v>0</v>
      </c>
    </row>
    <row r="290" spans="1:11" x14ac:dyDescent="0.25">
      <c r="A290" s="3" t="s">
        <v>287</v>
      </c>
      <c r="B290" s="10">
        <v>2.3199999999999998E-2</v>
      </c>
      <c r="C290" s="10">
        <v>2.3199999999999998E-2</v>
      </c>
      <c r="D290" s="10">
        <f t="shared" si="12"/>
        <v>0</v>
      </c>
      <c r="E290" s="32">
        <v>171002.52</v>
      </c>
      <c r="G290" s="45">
        <f t="shared" si="13"/>
        <v>0</v>
      </c>
      <c r="H290" s="5"/>
      <c r="I290" s="11">
        <f>G290</f>
        <v>0</v>
      </c>
      <c r="K290" s="45">
        <f t="shared" si="14"/>
        <v>0</v>
      </c>
    </row>
    <row r="291" spans="1:11" x14ac:dyDescent="0.25">
      <c r="A291" s="3" t="s">
        <v>288</v>
      </c>
      <c r="B291" s="10">
        <v>2.4299999999999999E-2</v>
      </c>
      <c r="C291" s="10">
        <v>2.4299999999999999E-2</v>
      </c>
      <c r="D291" s="10">
        <f t="shared" si="12"/>
        <v>0</v>
      </c>
      <c r="E291" s="32">
        <v>198677237.67375007</v>
      </c>
      <c r="G291" s="45">
        <f t="shared" si="13"/>
        <v>0</v>
      </c>
      <c r="H291" s="5"/>
      <c r="K291" s="45">
        <f t="shared" si="14"/>
        <v>0</v>
      </c>
    </row>
    <row r="292" spans="1:11" x14ac:dyDescent="0.25">
      <c r="A292" s="3" t="s">
        <v>289</v>
      </c>
      <c r="B292" s="10">
        <v>2.4299999999999999E-2</v>
      </c>
      <c r="C292" s="10">
        <v>2.4299999999999999E-2</v>
      </c>
      <c r="D292" s="10">
        <f t="shared" si="12"/>
        <v>0</v>
      </c>
      <c r="E292" s="32">
        <v>5574009.6016666684</v>
      </c>
      <c r="G292" s="45">
        <f t="shared" si="13"/>
        <v>0</v>
      </c>
      <c r="H292" s="5"/>
      <c r="K292" s="45">
        <f t="shared" si="14"/>
        <v>0</v>
      </c>
    </row>
    <row r="293" spans="1:11" x14ac:dyDescent="0.25">
      <c r="A293" s="3" t="s">
        <v>290</v>
      </c>
      <c r="B293" s="10">
        <v>2.4299999999999999E-2</v>
      </c>
      <c r="C293" s="10">
        <v>2.4299999999999999E-2</v>
      </c>
      <c r="D293" s="10">
        <f t="shared" si="12"/>
        <v>0</v>
      </c>
      <c r="E293" s="32">
        <v>1326115.3700000003</v>
      </c>
      <c r="G293" s="45">
        <f t="shared" si="13"/>
        <v>0</v>
      </c>
      <c r="H293" s="5"/>
      <c r="I293" s="11">
        <f>G293</f>
        <v>0</v>
      </c>
      <c r="K293" s="45">
        <f t="shared" si="14"/>
        <v>0</v>
      </c>
    </row>
    <row r="294" spans="1:11" x14ac:dyDescent="0.25">
      <c r="A294" s="3" t="s">
        <v>291</v>
      </c>
      <c r="B294" s="10">
        <v>1.7899999999999999E-2</v>
      </c>
      <c r="C294" s="10">
        <v>1.7899999999999999E-2</v>
      </c>
      <c r="D294" s="10">
        <f t="shared" si="12"/>
        <v>0</v>
      </c>
      <c r="E294" s="32">
        <v>309072984.27458322</v>
      </c>
      <c r="G294" s="45">
        <f t="shared" si="13"/>
        <v>0</v>
      </c>
      <c r="H294" s="5"/>
      <c r="K294" s="45">
        <f t="shared" si="14"/>
        <v>0</v>
      </c>
    </row>
    <row r="295" spans="1:11" x14ac:dyDescent="0.25">
      <c r="A295" s="3" t="s">
        <v>292</v>
      </c>
      <c r="B295" s="10">
        <v>1.7899999999999999E-2</v>
      </c>
      <c r="C295" s="10">
        <v>1.7899999999999999E-2</v>
      </c>
      <c r="D295" s="10">
        <f t="shared" si="12"/>
        <v>0</v>
      </c>
      <c r="E295" s="32">
        <v>3118.2799999999993</v>
      </c>
      <c r="G295" s="45">
        <f t="shared" si="13"/>
        <v>0</v>
      </c>
      <c r="H295" s="5"/>
      <c r="K295" s="45">
        <f t="shared" si="14"/>
        <v>0</v>
      </c>
    </row>
    <row r="296" spans="1:11" x14ac:dyDescent="0.25">
      <c r="A296" s="3" t="s">
        <v>293</v>
      </c>
      <c r="B296" s="10">
        <v>1.7899999999999999E-2</v>
      </c>
      <c r="C296" s="10">
        <v>1.7899999999999999E-2</v>
      </c>
      <c r="D296" s="10">
        <f t="shared" si="12"/>
        <v>0</v>
      </c>
      <c r="E296" s="32">
        <v>12723148.67</v>
      </c>
      <c r="G296" s="45">
        <f t="shared" si="13"/>
        <v>0</v>
      </c>
      <c r="H296" s="5"/>
      <c r="K296" s="45">
        <f t="shared" si="14"/>
        <v>0</v>
      </c>
    </row>
    <row r="297" spans="1:11" x14ac:dyDescent="0.25">
      <c r="A297" s="3" t="s">
        <v>294</v>
      </c>
      <c r="B297" s="10">
        <v>1.6299999999999999E-2</v>
      </c>
      <c r="C297" s="10">
        <v>1.6299999999999999E-2</v>
      </c>
      <c r="D297" s="10">
        <f t="shared" si="12"/>
        <v>0</v>
      </c>
      <c r="E297" s="32">
        <v>97262576.700000033</v>
      </c>
      <c r="G297" s="45">
        <f t="shared" si="13"/>
        <v>0</v>
      </c>
      <c r="H297" s="5"/>
      <c r="K297" s="45">
        <f t="shared" si="14"/>
        <v>0</v>
      </c>
    </row>
    <row r="298" spans="1:11" x14ac:dyDescent="0.25">
      <c r="A298" s="3" t="s">
        <v>295</v>
      </c>
      <c r="B298" s="10">
        <v>1.6299999999999999E-2</v>
      </c>
      <c r="C298" s="10">
        <v>1.6299999999999999E-2</v>
      </c>
      <c r="D298" s="10">
        <f t="shared" si="12"/>
        <v>0</v>
      </c>
      <c r="E298" s="32">
        <v>254.61999999999992</v>
      </c>
      <c r="G298" s="45">
        <f t="shared" si="13"/>
        <v>0</v>
      </c>
      <c r="H298" s="5"/>
      <c r="K298" s="45">
        <f t="shared" si="14"/>
        <v>0</v>
      </c>
    </row>
    <row r="299" spans="1:11" x14ac:dyDescent="0.25">
      <c r="A299" s="3" t="s">
        <v>296</v>
      </c>
      <c r="B299" s="10">
        <v>1.6299999999999999E-2</v>
      </c>
      <c r="C299" s="10">
        <v>1.6299999999999999E-2</v>
      </c>
      <c r="D299" s="10">
        <f t="shared" si="12"/>
        <v>0</v>
      </c>
      <c r="E299" s="32">
        <v>5498987.4099999983</v>
      </c>
      <c r="G299" s="45">
        <f t="shared" si="13"/>
        <v>0</v>
      </c>
      <c r="H299" s="5"/>
      <c r="K299" s="45">
        <f t="shared" si="14"/>
        <v>0</v>
      </c>
    </row>
    <row r="300" spans="1:11" x14ac:dyDescent="0.25">
      <c r="A300" s="3" t="s">
        <v>297</v>
      </c>
      <c r="B300" s="10">
        <v>4.2900000000000001E-2</v>
      </c>
      <c r="C300" s="10">
        <v>4.2900000000000001E-2</v>
      </c>
      <c r="D300" s="10">
        <f t="shared" si="12"/>
        <v>0</v>
      </c>
      <c r="E300" s="32">
        <v>12089232.978333332</v>
      </c>
      <c r="G300" s="45">
        <f t="shared" si="13"/>
        <v>0</v>
      </c>
      <c r="H300" s="5"/>
      <c r="K300" s="45">
        <f t="shared" si="14"/>
        <v>0</v>
      </c>
    </row>
    <row r="301" spans="1:11" x14ac:dyDescent="0.25">
      <c r="A301" s="3" t="s">
        <v>298</v>
      </c>
      <c r="B301" s="10">
        <v>3.5099999999999999E-2</v>
      </c>
      <c r="C301" s="10">
        <v>3.5099999999999999E-2</v>
      </c>
      <c r="D301" s="10">
        <f t="shared" si="12"/>
        <v>0</v>
      </c>
      <c r="E301" s="32">
        <v>59718253.899583332</v>
      </c>
      <c r="G301" s="45">
        <f t="shared" si="13"/>
        <v>0</v>
      </c>
      <c r="H301" s="5"/>
      <c r="K301" s="45">
        <f t="shared" si="14"/>
        <v>0</v>
      </c>
    </row>
    <row r="302" spans="1:11" x14ac:dyDescent="0.25">
      <c r="A302" s="3" t="s">
        <v>299</v>
      </c>
      <c r="B302" s="10">
        <v>4.2900000000000001E-2</v>
      </c>
      <c r="C302" s="10">
        <v>4.2900000000000001E-2</v>
      </c>
      <c r="D302" s="10">
        <f t="shared" si="12"/>
        <v>0</v>
      </c>
      <c r="E302" s="32">
        <v>3898.61</v>
      </c>
      <c r="G302" s="45">
        <f t="shared" si="13"/>
        <v>0</v>
      </c>
      <c r="H302" s="5"/>
      <c r="K302" s="45">
        <f t="shared" si="14"/>
        <v>0</v>
      </c>
    </row>
    <row r="303" spans="1:11" x14ac:dyDescent="0.25">
      <c r="A303" s="3" t="s">
        <v>300</v>
      </c>
      <c r="B303" s="10">
        <v>3.5099999999999999E-2</v>
      </c>
      <c r="C303" s="10">
        <v>3.5099999999999999E-2</v>
      </c>
      <c r="D303" s="10">
        <f t="shared" si="12"/>
        <v>0</v>
      </c>
      <c r="E303" s="32">
        <v>300.59999999999997</v>
      </c>
      <c r="G303" s="45">
        <f t="shared" si="13"/>
        <v>0</v>
      </c>
      <c r="H303" s="5"/>
      <c r="K303" s="45">
        <f t="shared" si="14"/>
        <v>0</v>
      </c>
    </row>
    <row r="304" spans="1:11" x14ac:dyDescent="0.25">
      <c r="A304" s="3" t="s">
        <v>301</v>
      </c>
      <c r="B304" s="10">
        <v>4.2900000000000001E-2</v>
      </c>
      <c r="C304" s="10">
        <v>4.2900000000000001E-2</v>
      </c>
      <c r="D304" s="10">
        <f t="shared" si="12"/>
        <v>0</v>
      </c>
      <c r="E304" s="32">
        <v>902221.68999999959</v>
      </c>
      <c r="G304" s="45">
        <f t="shared" si="13"/>
        <v>0</v>
      </c>
      <c r="H304" s="5"/>
      <c r="K304" s="45">
        <f t="shared" si="14"/>
        <v>0</v>
      </c>
    </row>
    <row r="305" spans="1:11" x14ac:dyDescent="0.25">
      <c r="A305" s="3" t="s">
        <v>302</v>
      </c>
      <c r="B305" s="10">
        <v>3.5099999999999999E-2</v>
      </c>
      <c r="C305" s="10">
        <v>3.5099999999999999E-2</v>
      </c>
      <c r="D305" s="10">
        <f t="shared" si="12"/>
        <v>0</v>
      </c>
      <c r="E305" s="32">
        <v>3035852.11</v>
      </c>
      <c r="G305" s="45">
        <f t="shared" si="13"/>
        <v>0</v>
      </c>
      <c r="H305" s="5"/>
      <c r="K305" s="45">
        <f t="shared" si="14"/>
        <v>0</v>
      </c>
    </row>
    <row r="306" spans="1:11" s="30" customFormat="1" x14ac:dyDescent="0.25">
      <c r="A306" s="30" t="s">
        <v>303</v>
      </c>
      <c r="B306" s="10">
        <v>6.8499999999999991E-2</v>
      </c>
      <c r="C306" s="29">
        <v>6.8499999999999991E-2</v>
      </c>
      <c r="D306" s="10">
        <f t="shared" si="12"/>
        <v>0</v>
      </c>
      <c r="E306" s="32">
        <v>874147.34</v>
      </c>
      <c r="G306" s="45">
        <f t="shared" si="13"/>
        <v>0</v>
      </c>
      <c r="H306" s="5"/>
      <c r="J306" s="31">
        <f>G306</f>
        <v>0</v>
      </c>
      <c r="K306" s="45">
        <f t="shared" si="14"/>
        <v>0</v>
      </c>
    </row>
    <row r="307" spans="1:11" s="30" customFormat="1" x14ac:dyDescent="0.25">
      <c r="A307" s="30" t="s">
        <v>304</v>
      </c>
      <c r="B307" s="10">
        <v>6.8499999999999991E-2</v>
      </c>
      <c r="C307" s="29">
        <v>6.8499999999999991E-2</v>
      </c>
      <c r="D307" s="10">
        <f t="shared" si="12"/>
        <v>0</v>
      </c>
      <c r="E307" s="32">
        <v>11607812.486666666</v>
      </c>
      <c r="G307" s="45">
        <f t="shared" si="13"/>
        <v>0</v>
      </c>
      <c r="H307" s="5"/>
      <c r="K307" s="45">
        <f t="shared" si="14"/>
        <v>0</v>
      </c>
    </row>
    <row r="308" spans="1:11" x14ac:dyDescent="0.25">
      <c r="A308" s="3" t="s">
        <v>305</v>
      </c>
      <c r="B308" s="10">
        <v>5.3E-3</v>
      </c>
      <c r="C308" s="10">
        <v>5.3E-3</v>
      </c>
      <c r="D308" s="10">
        <f t="shared" si="12"/>
        <v>0</v>
      </c>
      <c r="E308" s="32">
        <v>282917.24000000011</v>
      </c>
      <c r="G308" s="45">
        <f t="shared" si="13"/>
        <v>0</v>
      </c>
      <c r="H308" s="5"/>
      <c r="K308" s="45">
        <f t="shared" si="14"/>
        <v>0</v>
      </c>
    </row>
    <row r="309" spans="1:11" x14ac:dyDescent="0.25">
      <c r="A309" s="3" t="s">
        <v>306</v>
      </c>
      <c r="B309" s="10">
        <v>5.3E-3</v>
      </c>
      <c r="C309" s="10">
        <v>5.3E-3</v>
      </c>
      <c r="D309" s="10">
        <f t="shared" si="12"/>
        <v>0</v>
      </c>
      <c r="E309" s="32">
        <v>0</v>
      </c>
      <c r="G309" s="45">
        <f t="shared" si="13"/>
        <v>0</v>
      </c>
      <c r="H309" s="5"/>
      <c r="K309" s="45">
        <f t="shared" si="14"/>
        <v>0</v>
      </c>
    </row>
    <row r="310" spans="1:11" x14ac:dyDescent="0.25">
      <c r="A310" s="3" t="s">
        <v>307</v>
      </c>
      <c r="B310" s="10">
        <v>0.04</v>
      </c>
      <c r="C310" s="10">
        <v>0.04</v>
      </c>
      <c r="D310" s="10">
        <f t="shared" si="12"/>
        <v>0</v>
      </c>
      <c r="E310" s="32">
        <v>114826573.86708331</v>
      </c>
      <c r="G310" s="45">
        <f t="shared" si="13"/>
        <v>0</v>
      </c>
      <c r="H310" s="5"/>
      <c r="K310" s="45">
        <f t="shared" si="14"/>
        <v>0</v>
      </c>
    </row>
    <row r="311" spans="1:11" x14ac:dyDescent="0.25">
      <c r="A311" s="3" t="s">
        <v>308</v>
      </c>
      <c r="B311" s="10">
        <v>0.04</v>
      </c>
      <c r="C311" s="10">
        <v>0.04</v>
      </c>
      <c r="D311" s="10">
        <f t="shared" si="12"/>
        <v>0</v>
      </c>
      <c r="E311" s="32">
        <v>3900725.8037500009</v>
      </c>
      <c r="G311" s="45">
        <f t="shared" si="13"/>
        <v>0</v>
      </c>
      <c r="H311" s="5"/>
      <c r="K311" s="45">
        <f t="shared" si="14"/>
        <v>0</v>
      </c>
    </row>
    <row r="312" spans="1:11" x14ac:dyDescent="0.25">
      <c r="A312" s="3" t="s">
        <v>309</v>
      </c>
      <c r="B312" s="10">
        <v>0</v>
      </c>
      <c r="C312" s="10">
        <v>0</v>
      </c>
      <c r="D312" s="10">
        <f t="shared" si="12"/>
        <v>0</v>
      </c>
      <c r="E312" s="32">
        <v>3615770.4033333329</v>
      </c>
      <c r="G312" s="45">
        <f t="shared" si="13"/>
        <v>0</v>
      </c>
      <c r="H312" s="5"/>
      <c r="K312" s="45">
        <f t="shared" si="14"/>
        <v>0</v>
      </c>
    </row>
    <row r="313" spans="1:11" x14ac:dyDescent="0.25">
      <c r="A313" s="3" t="s">
        <v>310</v>
      </c>
      <c r="B313" s="10">
        <v>0</v>
      </c>
      <c r="C313" s="10">
        <v>0</v>
      </c>
      <c r="D313" s="10">
        <f t="shared" si="12"/>
        <v>0</v>
      </c>
      <c r="E313" s="32">
        <v>378355</v>
      </c>
      <c r="G313" s="45">
        <f t="shared" si="13"/>
        <v>0</v>
      </c>
      <c r="H313" s="5"/>
      <c r="K313" s="45">
        <f t="shared" si="14"/>
        <v>0</v>
      </c>
    </row>
    <row r="314" spans="1:11" x14ac:dyDescent="0.25">
      <c r="A314" s="3" t="s">
        <v>311</v>
      </c>
      <c r="B314" s="10">
        <v>2.4300000000000006E-2</v>
      </c>
      <c r="C314" s="10">
        <v>2.4300000000000006E-2</v>
      </c>
      <c r="D314" s="10">
        <f t="shared" si="12"/>
        <v>0</v>
      </c>
      <c r="E314" s="32">
        <v>47465453.998333335</v>
      </c>
      <c r="G314" s="45">
        <f t="shared" si="13"/>
        <v>0</v>
      </c>
      <c r="H314" s="5"/>
      <c r="K314" s="45">
        <f t="shared" si="14"/>
        <v>0</v>
      </c>
    </row>
    <row r="315" spans="1:11" x14ac:dyDescent="0.25">
      <c r="A315" s="3" t="s">
        <v>312</v>
      </c>
      <c r="B315" s="10">
        <v>2.4300000000000006E-2</v>
      </c>
      <c r="C315" s="10">
        <v>2.4300000000000006E-2</v>
      </c>
      <c r="D315" s="10">
        <f t="shared" si="12"/>
        <v>0</v>
      </c>
      <c r="E315" s="32">
        <v>6142071.049999998</v>
      </c>
      <c r="G315" s="45">
        <f t="shared" si="13"/>
        <v>0</v>
      </c>
      <c r="H315" s="5"/>
      <c r="K315" s="45">
        <f t="shared" si="14"/>
        <v>0</v>
      </c>
    </row>
    <row r="316" spans="1:11" x14ac:dyDescent="0.25">
      <c r="A316" s="3" t="s">
        <v>313</v>
      </c>
      <c r="B316" s="10">
        <v>2.4300000000000006E-2</v>
      </c>
      <c r="C316" s="10">
        <v>2.4300000000000006E-2</v>
      </c>
      <c r="D316" s="10">
        <f t="shared" si="12"/>
        <v>0</v>
      </c>
      <c r="E316" s="32">
        <v>55125.859999999993</v>
      </c>
      <c r="G316" s="45">
        <f t="shared" si="13"/>
        <v>0</v>
      </c>
      <c r="H316" s="5"/>
      <c r="K316" s="45">
        <f t="shared" si="14"/>
        <v>0</v>
      </c>
    </row>
    <row r="317" spans="1:11" x14ac:dyDescent="0.25">
      <c r="A317" s="3" t="s">
        <v>314</v>
      </c>
      <c r="B317" s="10">
        <v>2.4300000000000006E-2</v>
      </c>
      <c r="C317" s="10">
        <v>2.4300000000000006E-2</v>
      </c>
      <c r="D317" s="10">
        <f t="shared" si="12"/>
        <v>0</v>
      </c>
      <c r="E317" s="32">
        <v>4539805.47</v>
      </c>
      <c r="G317" s="45">
        <f t="shared" si="13"/>
        <v>0</v>
      </c>
      <c r="H317" s="5"/>
      <c r="K317" s="45">
        <f t="shared" si="14"/>
        <v>0</v>
      </c>
    </row>
    <row r="318" spans="1:11" x14ac:dyDescent="0.25">
      <c r="A318" s="3" t="s">
        <v>315</v>
      </c>
      <c r="B318" s="10">
        <v>2.4300000000000006E-2</v>
      </c>
      <c r="C318" s="10">
        <v>2.4300000000000006E-2</v>
      </c>
      <c r="D318" s="10">
        <f t="shared" si="12"/>
        <v>0</v>
      </c>
      <c r="E318" s="32">
        <v>11697571.629999997</v>
      </c>
      <c r="G318" s="45">
        <f t="shared" si="13"/>
        <v>0</v>
      </c>
      <c r="H318" s="5"/>
      <c r="K318" s="45">
        <f t="shared" si="14"/>
        <v>0</v>
      </c>
    </row>
    <row r="319" spans="1:11" x14ac:dyDescent="0.25">
      <c r="A319" s="3" t="s">
        <v>316</v>
      </c>
      <c r="B319" s="10">
        <v>2.4300000000000006E-2</v>
      </c>
      <c r="C319" s="10">
        <v>2.4300000000000006E-2</v>
      </c>
      <c r="D319" s="10">
        <f t="shared" si="12"/>
        <v>0</v>
      </c>
      <c r="E319" s="32">
        <v>2078577.1400000004</v>
      </c>
      <c r="G319" s="45">
        <f t="shared" si="13"/>
        <v>0</v>
      </c>
      <c r="H319" s="5"/>
      <c r="K319" s="45">
        <f t="shared" si="14"/>
        <v>0</v>
      </c>
    </row>
    <row r="320" spans="1:11" x14ac:dyDescent="0.25">
      <c r="A320" s="3" t="s">
        <v>317</v>
      </c>
      <c r="B320" s="10">
        <v>1.4299999999999997E-2</v>
      </c>
      <c r="C320" s="10">
        <v>1.4299999999999997E-2</v>
      </c>
      <c r="D320" s="10">
        <f t="shared" si="12"/>
        <v>0</v>
      </c>
      <c r="E320" s="32">
        <v>28493.37</v>
      </c>
      <c r="G320" s="45">
        <f t="shared" si="13"/>
        <v>0</v>
      </c>
      <c r="H320" s="5"/>
      <c r="K320" s="45">
        <f t="shared" si="14"/>
        <v>0</v>
      </c>
    </row>
    <row r="321" spans="1:11" x14ac:dyDescent="0.25">
      <c r="A321" s="3" t="s">
        <v>318</v>
      </c>
      <c r="B321" s="10">
        <v>1.4299999999999997E-2</v>
      </c>
      <c r="C321" s="10">
        <v>1.4299999999999997E-2</v>
      </c>
      <c r="D321" s="10">
        <f t="shared" si="12"/>
        <v>0</v>
      </c>
      <c r="E321" s="32">
        <v>12390.229999999998</v>
      </c>
      <c r="G321" s="45">
        <f t="shared" si="13"/>
        <v>0</v>
      </c>
      <c r="H321" s="5"/>
      <c r="K321" s="45">
        <f t="shared" si="14"/>
        <v>0</v>
      </c>
    </row>
    <row r="322" spans="1:11" x14ac:dyDescent="0.25">
      <c r="A322" s="3" t="s">
        <v>319</v>
      </c>
      <c r="B322" s="10">
        <v>1.4299999999999997E-2</v>
      </c>
      <c r="C322" s="10">
        <v>1.4299999999999997E-2</v>
      </c>
      <c r="D322" s="10">
        <f t="shared" si="12"/>
        <v>0</v>
      </c>
      <c r="E322" s="32">
        <v>5134.6299999999992</v>
      </c>
      <c r="G322" s="45">
        <f t="shared" si="13"/>
        <v>0</v>
      </c>
      <c r="H322" s="5"/>
      <c r="K322" s="45">
        <f t="shared" si="14"/>
        <v>0</v>
      </c>
    </row>
    <row r="323" spans="1:11" x14ac:dyDescent="0.25">
      <c r="A323" s="3" t="s">
        <v>320</v>
      </c>
      <c r="B323" s="10">
        <v>1.4299999999999997E-2</v>
      </c>
      <c r="C323" s="10">
        <v>1.4299999999999997E-2</v>
      </c>
      <c r="D323" s="10">
        <f t="shared" si="12"/>
        <v>0</v>
      </c>
      <c r="E323" s="32">
        <v>3924.9400000000005</v>
      </c>
      <c r="G323" s="45">
        <f t="shared" si="13"/>
        <v>0</v>
      </c>
      <c r="H323" s="5"/>
      <c r="K323" s="45">
        <f t="shared" si="14"/>
        <v>0</v>
      </c>
    </row>
    <row r="324" spans="1:11" x14ac:dyDescent="0.25">
      <c r="A324" s="3" t="s">
        <v>321</v>
      </c>
      <c r="B324" s="10">
        <v>1.4299999999999997E-2</v>
      </c>
      <c r="C324" s="10">
        <v>1.4299999999999997E-2</v>
      </c>
      <c r="D324" s="10">
        <f t="shared" si="12"/>
        <v>0</v>
      </c>
      <c r="E324" s="32">
        <v>19578.799999999996</v>
      </c>
      <c r="G324" s="45">
        <f t="shared" si="13"/>
        <v>0</v>
      </c>
      <c r="H324" s="5"/>
      <c r="K324" s="45">
        <f t="shared" si="14"/>
        <v>0</v>
      </c>
    </row>
    <row r="325" spans="1:11" x14ac:dyDescent="0.25">
      <c r="A325" s="3" t="s">
        <v>322</v>
      </c>
      <c r="B325" s="10">
        <v>1.4299999999999997E-2</v>
      </c>
      <c r="C325" s="10">
        <v>1.4299999999999997E-2</v>
      </c>
      <c r="D325" s="10">
        <f t="shared" si="12"/>
        <v>0</v>
      </c>
      <c r="E325" s="32">
        <v>1038.6100000000001</v>
      </c>
      <c r="G325" s="45">
        <f t="shared" si="13"/>
        <v>0</v>
      </c>
      <c r="H325" s="5"/>
      <c r="K325" s="45">
        <f t="shared" si="14"/>
        <v>0</v>
      </c>
    </row>
    <row r="326" spans="1:11" x14ac:dyDescent="0.25">
      <c r="A326" s="3" t="s">
        <v>323</v>
      </c>
      <c r="B326" s="10">
        <v>1.4299999999999997E-2</v>
      </c>
      <c r="C326" s="10">
        <v>1.4299999999999997E-2</v>
      </c>
      <c r="D326" s="10">
        <f t="shared" ref="D326:D352" si="15">C326-B326</f>
        <v>0</v>
      </c>
      <c r="E326" s="32">
        <v>46914.460000000014</v>
      </c>
      <c r="G326" s="45">
        <f t="shared" ref="G326:G352" si="16">E326*(D326)</f>
        <v>0</v>
      </c>
      <c r="H326" s="5"/>
      <c r="K326" s="45">
        <f t="shared" ref="K326:K352" si="17">G326-I326-J326</f>
        <v>0</v>
      </c>
    </row>
    <row r="327" spans="1:11" x14ac:dyDescent="0.25">
      <c r="A327" s="3" t="s">
        <v>324</v>
      </c>
      <c r="B327" s="10">
        <v>1.4299999999999997E-2</v>
      </c>
      <c r="C327" s="10">
        <v>1.4299999999999997E-2</v>
      </c>
      <c r="D327" s="10">
        <f t="shared" si="15"/>
        <v>0</v>
      </c>
      <c r="E327" s="32">
        <v>172.93000000000004</v>
      </c>
      <c r="G327" s="45">
        <f t="shared" si="16"/>
        <v>0</v>
      </c>
      <c r="H327" s="5"/>
      <c r="K327" s="45">
        <f t="shared" si="17"/>
        <v>0</v>
      </c>
    </row>
    <row r="328" spans="1:11" x14ac:dyDescent="0.25">
      <c r="A328" s="3" t="s">
        <v>325</v>
      </c>
      <c r="B328" s="10">
        <v>1.4299999999999997E-2</v>
      </c>
      <c r="C328" s="10">
        <v>1.4299999999999997E-2</v>
      </c>
      <c r="D328" s="10">
        <f t="shared" si="15"/>
        <v>0</v>
      </c>
      <c r="E328" s="32">
        <v>32616.020000000004</v>
      </c>
      <c r="G328" s="45">
        <f t="shared" si="16"/>
        <v>0</v>
      </c>
      <c r="H328" s="5"/>
      <c r="K328" s="45">
        <f t="shared" si="17"/>
        <v>0</v>
      </c>
    </row>
    <row r="329" spans="1:11" x14ac:dyDescent="0.25">
      <c r="A329" s="3" t="s">
        <v>326</v>
      </c>
      <c r="B329" s="10">
        <v>1.4299999999999997E-2</v>
      </c>
      <c r="C329" s="10">
        <v>1.4299999999999997E-2</v>
      </c>
      <c r="D329" s="10">
        <f t="shared" si="15"/>
        <v>0</v>
      </c>
      <c r="E329" s="32">
        <v>2953.75</v>
      </c>
      <c r="G329" s="45">
        <f t="shared" si="16"/>
        <v>0</v>
      </c>
      <c r="H329" s="5"/>
      <c r="K329" s="45">
        <f t="shared" si="17"/>
        <v>0</v>
      </c>
    </row>
    <row r="330" spans="1:11" x14ac:dyDescent="0.25">
      <c r="A330" s="3" t="s">
        <v>327</v>
      </c>
      <c r="B330" s="10">
        <v>1.4299999999999997E-2</v>
      </c>
      <c r="C330" s="10">
        <v>1.4299999999999997E-2</v>
      </c>
      <c r="D330" s="10">
        <f t="shared" si="15"/>
        <v>0</v>
      </c>
      <c r="E330" s="32">
        <v>268400.35999999993</v>
      </c>
      <c r="G330" s="45">
        <f t="shared" si="16"/>
        <v>0</v>
      </c>
      <c r="H330" s="5"/>
      <c r="K330" s="45">
        <f t="shared" si="17"/>
        <v>0</v>
      </c>
    </row>
    <row r="331" spans="1:11" x14ac:dyDescent="0.25">
      <c r="A331" s="3" t="s">
        <v>328</v>
      </c>
      <c r="B331" s="10">
        <v>1.4299999999999997E-2</v>
      </c>
      <c r="C331" s="10">
        <v>1.4299999999999997E-2</v>
      </c>
      <c r="D331" s="10">
        <f t="shared" si="15"/>
        <v>0</v>
      </c>
      <c r="E331" s="32">
        <v>40711.109999999993</v>
      </c>
      <c r="G331" s="45">
        <f t="shared" si="16"/>
        <v>0</v>
      </c>
      <c r="H331" s="5"/>
      <c r="K331" s="45">
        <f t="shared" si="17"/>
        <v>0</v>
      </c>
    </row>
    <row r="332" spans="1:11" x14ac:dyDescent="0.25">
      <c r="A332" s="3" t="s">
        <v>329</v>
      </c>
      <c r="B332" s="10">
        <v>1.4299999999999997E-2</v>
      </c>
      <c r="C332" s="10">
        <v>1.4299999999999997E-2</v>
      </c>
      <c r="D332" s="10">
        <f t="shared" si="15"/>
        <v>0</v>
      </c>
      <c r="E332" s="32">
        <v>8072.0599999999986</v>
      </c>
      <c r="G332" s="45">
        <f t="shared" si="16"/>
        <v>0</v>
      </c>
      <c r="H332" s="5"/>
      <c r="K332" s="45">
        <f t="shared" si="17"/>
        <v>0</v>
      </c>
    </row>
    <row r="333" spans="1:11" x14ac:dyDescent="0.25">
      <c r="A333" s="3" t="s">
        <v>330</v>
      </c>
      <c r="B333" s="10">
        <v>1.4299999999999997E-2</v>
      </c>
      <c r="C333" s="10">
        <v>1.4299999999999997E-2</v>
      </c>
      <c r="D333" s="10">
        <f t="shared" si="15"/>
        <v>0</v>
      </c>
      <c r="E333" s="32">
        <v>58257.060000000019</v>
      </c>
      <c r="G333" s="45">
        <f t="shared" si="16"/>
        <v>0</v>
      </c>
      <c r="H333" s="5"/>
      <c r="K333" s="45">
        <f t="shared" si="17"/>
        <v>0</v>
      </c>
    </row>
    <row r="334" spans="1:11" x14ac:dyDescent="0.25">
      <c r="A334" s="3" t="s">
        <v>331</v>
      </c>
      <c r="B334" s="10">
        <v>4.36E-2</v>
      </c>
      <c r="C334" s="10">
        <v>4.36E-2</v>
      </c>
      <c r="D334" s="10">
        <f t="shared" si="15"/>
        <v>0</v>
      </c>
      <c r="E334" s="32">
        <v>11116319.836666668</v>
      </c>
      <c r="G334" s="45">
        <f t="shared" si="16"/>
        <v>0</v>
      </c>
      <c r="H334" s="5"/>
      <c r="K334" s="45">
        <f t="shared" si="17"/>
        <v>0</v>
      </c>
    </row>
    <row r="335" spans="1:11" x14ac:dyDescent="0.25">
      <c r="A335" s="3" t="s">
        <v>332</v>
      </c>
      <c r="B335" s="10">
        <v>4.36E-2</v>
      </c>
      <c r="C335" s="10">
        <v>4.36E-2</v>
      </c>
      <c r="D335" s="10">
        <f t="shared" si="15"/>
        <v>0</v>
      </c>
      <c r="E335" s="32">
        <v>0</v>
      </c>
      <c r="G335" s="45">
        <f t="shared" si="16"/>
        <v>0</v>
      </c>
      <c r="H335" s="5"/>
      <c r="K335" s="45">
        <f t="shared" si="17"/>
        <v>0</v>
      </c>
    </row>
    <row r="336" spans="1:11" x14ac:dyDescent="0.25">
      <c r="A336" s="3" t="s">
        <v>333</v>
      </c>
      <c r="B336" s="10">
        <v>0.11689999999999999</v>
      </c>
      <c r="C336" s="10">
        <v>0.11689999999999999</v>
      </c>
      <c r="D336" s="10">
        <f t="shared" si="15"/>
        <v>0</v>
      </c>
      <c r="E336" s="32">
        <v>28188207.131249994</v>
      </c>
      <c r="G336" s="45">
        <f t="shared" si="16"/>
        <v>0</v>
      </c>
      <c r="H336" s="5"/>
      <c r="K336" s="45">
        <f t="shared" si="17"/>
        <v>0</v>
      </c>
    </row>
    <row r="337" spans="1:11" x14ac:dyDescent="0.25">
      <c r="A337" s="3" t="s">
        <v>334</v>
      </c>
      <c r="B337" s="10">
        <v>0.25019999999999998</v>
      </c>
      <c r="C337" s="10">
        <v>0.25019999999999998</v>
      </c>
      <c r="D337" s="10">
        <f t="shared" si="15"/>
        <v>0</v>
      </c>
      <c r="E337" s="32">
        <v>5640880.2979166629</v>
      </c>
      <c r="G337" s="45">
        <f t="shared" si="16"/>
        <v>0</v>
      </c>
      <c r="H337" s="5"/>
      <c r="K337" s="45">
        <f t="shared" si="17"/>
        <v>0</v>
      </c>
    </row>
    <row r="338" spans="1:11" x14ac:dyDescent="0.25">
      <c r="A338" s="3" t="s">
        <v>335</v>
      </c>
      <c r="B338" s="10">
        <v>1.9699999999999999E-2</v>
      </c>
      <c r="C338" s="10">
        <v>1.9699999999999999E-2</v>
      </c>
      <c r="D338" s="10">
        <f t="shared" si="15"/>
        <v>0</v>
      </c>
      <c r="E338" s="32">
        <v>456158.43999999994</v>
      </c>
      <c r="G338" s="45">
        <f t="shared" si="16"/>
        <v>0</v>
      </c>
      <c r="H338" s="5"/>
      <c r="I338" s="11">
        <f>G338</f>
        <v>0</v>
      </c>
      <c r="K338" s="45">
        <f t="shared" si="17"/>
        <v>0</v>
      </c>
    </row>
    <row r="339" spans="1:11" x14ac:dyDescent="0.25">
      <c r="A339" s="3" t="s">
        <v>336</v>
      </c>
      <c r="B339" s="10">
        <v>4.4000000000000004E-2</v>
      </c>
      <c r="C339" s="10">
        <v>4.4000000000000004E-2</v>
      </c>
      <c r="D339" s="10">
        <f t="shared" si="15"/>
        <v>0</v>
      </c>
      <c r="E339" s="32">
        <v>1509115.4700000004</v>
      </c>
      <c r="G339" s="45">
        <f t="shared" si="16"/>
        <v>0</v>
      </c>
      <c r="H339" s="5"/>
      <c r="K339" s="45">
        <f t="shared" si="17"/>
        <v>0</v>
      </c>
    </row>
    <row r="340" spans="1:11" x14ac:dyDescent="0.25">
      <c r="A340" s="3" t="s">
        <v>337</v>
      </c>
      <c r="B340" s="10">
        <v>4.4000000000000004E-2</v>
      </c>
      <c r="C340" s="10">
        <v>4.4000000000000004E-2</v>
      </c>
      <c r="D340" s="10">
        <f t="shared" si="15"/>
        <v>0</v>
      </c>
      <c r="E340" s="32">
        <v>4526.22</v>
      </c>
      <c r="G340" s="45">
        <f t="shared" si="16"/>
        <v>0</v>
      </c>
      <c r="H340" s="5"/>
      <c r="K340" s="45">
        <f t="shared" si="17"/>
        <v>0</v>
      </c>
    </row>
    <row r="341" spans="1:11" x14ac:dyDescent="0.25">
      <c r="A341" s="3" t="s">
        <v>338</v>
      </c>
      <c r="B341" s="10">
        <v>4.0199999999999993E-2</v>
      </c>
      <c r="C341" s="10">
        <v>4.0199999999999993E-2</v>
      </c>
      <c r="D341" s="10">
        <f t="shared" si="15"/>
        <v>0</v>
      </c>
      <c r="E341" s="32">
        <v>13121060.290416673</v>
      </c>
      <c r="G341" s="45">
        <f t="shared" si="16"/>
        <v>0</v>
      </c>
      <c r="H341" s="5"/>
      <c r="K341" s="45">
        <f t="shared" si="17"/>
        <v>0</v>
      </c>
    </row>
    <row r="342" spans="1:11" x14ac:dyDescent="0.25">
      <c r="A342" s="3" t="s">
        <v>339</v>
      </c>
      <c r="B342" s="10">
        <v>4.0199999999999993E-2</v>
      </c>
      <c r="C342" s="10">
        <v>4.0199999999999993E-2</v>
      </c>
      <c r="D342" s="10">
        <f t="shared" si="15"/>
        <v>0</v>
      </c>
      <c r="E342" s="32">
        <v>518681.35000000027</v>
      </c>
      <c r="G342" s="45">
        <f t="shared" si="16"/>
        <v>0</v>
      </c>
      <c r="H342" s="5"/>
      <c r="K342" s="45">
        <f t="shared" si="17"/>
        <v>0</v>
      </c>
    </row>
    <row r="343" spans="1:11" x14ac:dyDescent="0.25">
      <c r="A343" s="3" t="s">
        <v>340</v>
      </c>
      <c r="B343" s="10">
        <v>5.6500000000000002E-2</v>
      </c>
      <c r="C343" s="10">
        <v>5.6500000000000002E-2</v>
      </c>
      <c r="D343" s="10">
        <f t="shared" si="15"/>
        <v>0</v>
      </c>
      <c r="E343" s="32">
        <v>2088599.5</v>
      </c>
      <c r="G343" s="45">
        <f t="shared" si="16"/>
        <v>0</v>
      </c>
      <c r="H343" s="5"/>
      <c r="K343" s="45">
        <f t="shared" si="17"/>
        <v>0</v>
      </c>
    </row>
    <row r="344" spans="1:11" x14ac:dyDescent="0.25">
      <c r="A344" s="3" t="s">
        <v>341</v>
      </c>
      <c r="B344" s="10">
        <v>5.6500000000000002E-2</v>
      </c>
      <c r="C344" s="10">
        <v>5.6500000000000002E-2</v>
      </c>
      <c r="D344" s="10">
        <f t="shared" si="15"/>
        <v>0</v>
      </c>
      <c r="E344" s="32">
        <v>282277.25999999995</v>
      </c>
      <c r="G344" s="45">
        <f t="shared" si="16"/>
        <v>0</v>
      </c>
      <c r="H344" s="5"/>
      <c r="K344" s="45">
        <f t="shared" si="17"/>
        <v>0</v>
      </c>
    </row>
    <row r="345" spans="1:11" x14ac:dyDescent="0.25">
      <c r="A345" s="3" t="s">
        <v>342</v>
      </c>
      <c r="B345" s="10">
        <v>4.9000000000000002E-2</v>
      </c>
      <c r="C345" s="10">
        <v>4.9000000000000002E-2</v>
      </c>
      <c r="D345" s="10">
        <f t="shared" si="15"/>
        <v>0</v>
      </c>
      <c r="E345" s="32">
        <v>30019710.167916667</v>
      </c>
      <c r="G345" s="45">
        <f t="shared" si="16"/>
        <v>0</v>
      </c>
      <c r="H345" s="5"/>
      <c r="K345" s="45">
        <f t="shared" si="17"/>
        <v>0</v>
      </c>
    </row>
    <row r="346" spans="1:11" x14ac:dyDescent="0.25">
      <c r="A346" s="3" t="s">
        <v>343</v>
      </c>
      <c r="B346" s="10">
        <v>4.9000000000000002E-2</v>
      </c>
      <c r="C346" s="10">
        <v>4.9000000000000002E-2</v>
      </c>
      <c r="D346" s="10">
        <f t="shared" si="15"/>
        <v>0</v>
      </c>
      <c r="E346" s="32">
        <v>542762.68999999983</v>
      </c>
      <c r="G346" s="45">
        <f t="shared" si="16"/>
        <v>0</v>
      </c>
      <c r="H346" s="5"/>
      <c r="K346" s="45">
        <f t="shared" si="17"/>
        <v>0</v>
      </c>
    </row>
    <row r="347" spans="1:11" x14ac:dyDescent="0.25">
      <c r="A347" s="3" t="s">
        <v>344</v>
      </c>
      <c r="B347" s="10">
        <v>0.1084</v>
      </c>
      <c r="C347" s="10">
        <v>0.1084</v>
      </c>
      <c r="D347" s="10">
        <f t="shared" si="15"/>
        <v>0</v>
      </c>
      <c r="E347" s="32">
        <v>19362066.069999997</v>
      </c>
      <c r="G347" s="45">
        <f t="shared" si="16"/>
        <v>0</v>
      </c>
      <c r="H347" s="5"/>
      <c r="K347" s="45">
        <f t="shared" si="17"/>
        <v>0</v>
      </c>
    </row>
    <row r="348" spans="1:11" x14ac:dyDescent="0.25">
      <c r="A348" s="3" t="s">
        <v>345</v>
      </c>
      <c r="B348" s="10">
        <v>0.1084</v>
      </c>
      <c r="C348" s="10">
        <v>0.1084</v>
      </c>
      <c r="D348" s="10">
        <f t="shared" si="15"/>
        <v>0</v>
      </c>
      <c r="E348" s="32">
        <v>382484.28000000009</v>
      </c>
      <c r="G348" s="45">
        <f t="shared" si="16"/>
        <v>0</v>
      </c>
      <c r="H348" s="5"/>
      <c r="K348" s="45">
        <f t="shared" si="17"/>
        <v>0</v>
      </c>
    </row>
    <row r="349" spans="1:11" x14ac:dyDescent="0.25">
      <c r="A349" s="3" t="s">
        <v>346</v>
      </c>
      <c r="B349" s="10">
        <v>0.14080000000000001</v>
      </c>
      <c r="C349" s="10">
        <v>0.14080000000000001</v>
      </c>
      <c r="D349" s="10">
        <f t="shared" si="15"/>
        <v>0</v>
      </c>
      <c r="E349" s="32">
        <v>9914988.71875</v>
      </c>
      <c r="G349" s="45">
        <f t="shared" si="16"/>
        <v>0</v>
      </c>
      <c r="H349" s="5"/>
      <c r="J349" s="11">
        <f>G349</f>
        <v>0</v>
      </c>
      <c r="K349" s="45">
        <f t="shared" si="17"/>
        <v>0</v>
      </c>
    </row>
    <row r="350" spans="1:11" x14ac:dyDescent="0.25">
      <c r="A350" s="3" t="s">
        <v>347</v>
      </c>
      <c r="B350" s="10">
        <v>0</v>
      </c>
      <c r="C350" s="10">
        <v>0</v>
      </c>
      <c r="D350" s="10">
        <f t="shared" si="15"/>
        <v>0</v>
      </c>
      <c r="E350" s="32">
        <v>239063.625</v>
      </c>
      <c r="G350" s="45">
        <f t="shared" si="16"/>
        <v>0</v>
      </c>
      <c r="H350" s="5"/>
      <c r="K350" s="45">
        <f t="shared" si="17"/>
        <v>0</v>
      </c>
    </row>
    <row r="351" spans="1:11" x14ac:dyDescent="0.25">
      <c r="A351" s="3" t="s">
        <v>348</v>
      </c>
      <c r="B351" s="10">
        <v>0</v>
      </c>
      <c r="C351" s="10">
        <v>0</v>
      </c>
      <c r="D351" s="10">
        <f t="shared" si="15"/>
        <v>0</v>
      </c>
      <c r="E351" s="32">
        <v>963468.66</v>
      </c>
      <c r="G351" s="45">
        <f t="shared" si="16"/>
        <v>0</v>
      </c>
      <c r="H351" s="5"/>
      <c r="K351" s="45">
        <f t="shared" si="17"/>
        <v>0</v>
      </c>
    </row>
    <row r="352" spans="1:11" x14ac:dyDescent="0.25">
      <c r="A352" s="3" t="s">
        <v>349</v>
      </c>
      <c r="B352" s="10">
        <v>0</v>
      </c>
      <c r="C352" s="10">
        <v>0</v>
      </c>
      <c r="D352" s="10">
        <f t="shared" si="15"/>
        <v>0</v>
      </c>
      <c r="E352" s="32">
        <v>7844.4400000000014</v>
      </c>
      <c r="G352" s="46">
        <f t="shared" si="16"/>
        <v>0</v>
      </c>
      <c r="H352" s="37"/>
      <c r="I352" s="13"/>
      <c r="J352" s="13"/>
      <c r="K352" s="46">
        <f t="shared" si="17"/>
        <v>0</v>
      </c>
    </row>
    <row r="353" spans="5:11" x14ac:dyDescent="0.25">
      <c r="E353" s="33">
        <v>9151916094.0733318</v>
      </c>
      <c r="F353" s="14">
        <v>0</v>
      </c>
      <c r="G353" s="47">
        <f>SUM(G5:G352)</f>
        <v>-38055295.950915061</v>
      </c>
      <c r="H353" s="36"/>
      <c r="I353" s="36">
        <f>SUM(I5:I352)</f>
        <v>-21525545.089255556</v>
      </c>
      <c r="J353" s="36">
        <f>SUM(J5:J352)</f>
        <v>0</v>
      </c>
      <c r="K353" s="36">
        <f>SUM(K5:K352)</f>
        <v>-16529750.861659518</v>
      </c>
    </row>
    <row r="354" spans="5:11" x14ac:dyDescent="0.25">
      <c r="I354" s="18">
        <v>0.88683999999999996</v>
      </c>
      <c r="J354" s="18"/>
      <c r="K354" s="18">
        <v>0.88683999999999996</v>
      </c>
    </row>
    <row r="355" spans="5:11" ht="16.5" thickBot="1" x14ac:dyDescent="0.3">
      <c r="G355" s="42" t="s">
        <v>696</v>
      </c>
      <c r="H355" s="1"/>
      <c r="I355" s="40">
        <f>I353*I354</f>
        <v>-19089714.406955399</v>
      </c>
      <c r="J355" s="1"/>
      <c r="K355" s="56">
        <f>K353*K354</f>
        <v>-14659244.254154125</v>
      </c>
    </row>
    <row r="356" spans="5:11" ht="16.5" thickTop="1" x14ac:dyDescent="0.25"/>
  </sheetData>
  <pageMargins left="0.7" right="0.7" top="0.75" bottom="0.75" header="0.3" footer="0.3"/>
  <pageSetup scale="63" fitToHeight="0" orientation="landscape" r:id="rId1"/>
  <headerFooter>
    <oddFooter xml:space="preserve">&amp;R&amp;"-,Bold"Exhibit KWB-1
Page &amp;P of &amp;N+10
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9"/>
  <sheetViews>
    <sheetView zoomScale="90" zoomScaleNormal="90" zoomScaleSheetLayoutView="55" workbookViewId="0"/>
  </sheetViews>
  <sheetFormatPr defaultColWidth="9.140625" defaultRowHeight="15.75" x14ac:dyDescent="0.25"/>
  <cols>
    <col min="1" max="1" width="43" style="16" bestFit="1" customWidth="1"/>
    <col min="2" max="4" width="13.140625" style="25" customWidth="1"/>
    <col min="5" max="5" width="22.5703125" style="45" customWidth="1"/>
    <col min="6" max="6" width="1.7109375" style="45" customWidth="1"/>
    <col min="7" max="7" width="22.5703125" style="45" customWidth="1"/>
    <col min="8" max="8" width="2.140625" style="47" customWidth="1"/>
    <col min="9" max="11" width="20.140625" style="45" customWidth="1"/>
    <col min="12" max="12" width="20.85546875" style="16" customWidth="1"/>
    <col min="13" max="32" width="16.42578125" style="16" bestFit="1" customWidth="1"/>
    <col min="33" max="16384" width="9.140625" style="16"/>
  </cols>
  <sheetData>
    <row r="1" spans="1:41" x14ac:dyDescent="0.25">
      <c r="A1" s="15" t="s">
        <v>425</v>
      </c>
      <c r="E1" s="41"/>
      <c r="G1" s="41"/>
      <c r="H1" s="41"/>
    </row>
    <row r="2" spans="1:41" x14ac:dyDescent="0.25">
      <c r="A2" s="1" t="s">
        <v>698</v>
      </c>
      <c r="E2" s="42" t="s">
        <v>689</v>
      </c>
      <c r="G2" s="43" t="s">
        <v>689</v>
      </c>
      <c r="H2" s="52"/>
    </row>
    <row r="3" spans="1:41" x14ac:dyDescent="0.25">
      <c r="A3" s="1" t="s">
        <v>697</v>
      </c>
      <c r="B3" s="26"/>
      <c r="C3" s="26"/>
      <c r="D3" s="26"/>
      <c r="E3" s="43" t="s">
        <v>691</v>
      </c>
      <c r="F3" s="48"/>
      <c r="G3" s="43" t="s">
        <v>695</v>
      </c>
      <c r="H3" s="53"/>
      <c r="I3" s="49" t="s">
        <v>426</v>
      </c>
      <c r="J3" s="49" t="s">
        <v>427</v>
      </c>
      <c r="K3" s="49" t="s">
        <v>688</v>
      </c>
    </row>
    <row r="4" spans="1:41" s="27" customFormat="1" ht="36.75" customHeight="1" x14ac:dyDescent="0.25">
      <c r="A4" s="7" t="s">
        <v>1</v>
      </c>
      <c r="B4" s="8" t="s">
        <v>699</v>
      </c>
      <c r="C4" s="8" t="s">
        <v>692</v>
      </c>
      <c r="D4" s="8" t="s">
        <v>701</v>
      </c>
      <c r="E4" s="44" t="s">
        <v>690</v>
      </c>
      <c r="F4" s="50"/>
      <c r="G4" s="44" t="s">
        <v>693</v>
      </c>
      <c r="H4" s="54"/>
      <c r="I4" s="44" t="s">
        <v>693</v>
      </c>
      <c r="J4" s="44" t="s">
        <v>693</v>
      </c>
      <c r="K4" s="44" t="s">
        <v>693</v>
      </c>
    </row>
    <row r="5" spans="1:41" x14ac:dyDescent="0.25">
      <c r="A5" s="16" t="s">
        <v>428</v>
      </c>
      <c r="B5" s="10">
        <v>0</v>
      </c>
      <c r="C5" s="10">
        <v>0</v>
      </c>
      <c r="D5" s="10">
        <f>C5-B5</f>
        <v>0</v>
      </c>
      <c r="E5" s="45">
        <v>2240.2599999999993</v>
      </c>
      <c r="G5" s="45">
        <f>E5*(D5)</f>
        <v>0</v>
      </c>
      <c r="K5" s="45">
        <f>G5-I5-J5</f>
        <v>0</v>
      </c>
      <c r="L5" s="5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x14ac:dyDescent="0.25">
      <c r="A6" s="16" t="s">
        <v>429</v>
      </c>
      <c r="B6" s="10">
        <v>0</v>
      </c>
      <c r="C6" s="10">
        <v>0</v>
      </c>
      <c r="D6" s="10">
        <f t="shared" ref="D6:D69" si="0">C6-B6</f>
        <v>0</v>
      </c>
      <c r="E6" s="45">
        <v>7266610.450000002</v>
      </c>
      <c r="G6" s="45">
        <f t="shared" ref="G6:G69" si="1">E6*(D6)</f>
        <v>0</v>
      </c>
      <c r="K6" s="45">
        <f t="shared" ref="K6:K69" si="2">G6-I6-J6</f>
        <v>0</v>
      </c>
      <c r="L6" s="5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41" x14ac:dyDescent="0.25">
      <c r="A7" s="16" t="s">
        <v>430</v>
      </c>
      <c r="B7" s="10">
        <v>0</v>
      </c>
      <c r="C7" s="10">
        <v>0</v>
      </c>
      <c r="D7" s="10">
        <f t="shared" si="0"/>
        <v>0</v>
      </c>
      <c r="E7" s="45">
        <v>1077738.4908333335</v>
      </c>
      <c r="G7" s="45">
        <f t="shared" si="1"/>
        <v>0</v>
      </c>
      <c r="I7" s="45">
        <f>G7</f>
        <v>0</v>
      </c>
      <c r="K7" s="45">
        <f t="shared" si="2"/>
        <v>0</v>
      </c>
      <c r="L7" s="5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41" x14ac:dyDescent="0.25">
      <c r="A8" s="16" t="s">
        <v>431</v>
      </c>
      <c r="B8" s="10">
        <v>0</v>
      </c>
      <c r="C8" s="10">
        <v>0</v>
      </c>
      <c r="D8" s="10">
        <f t="shared" si="0"/>
        <v>0</v>
      </c>
      <c r="E8" s="45">
        <v>360851.25999999995</v>
      </c>
      <c r="G8" s="45">
        <f t="shared" si="1"/>
        <v>0</v>
      </c>
      <c r="I8" s="45">
        <f>G8</f>
        <v>0</v>
      </c>
      <c r="K8" s="45">
        <f t="shared" si="2"/>
        <v>0</v>
      </c>
      <c r="L8" s="5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41" x14ac:dyDescent="0.25">
      <c r="A9" s="16" t="s">
        <v>432</v>
      </c>
      <c r="B9" s="10">
        <v>0</v>
      </c>
      <c r="C9" s="10">
        <v>0</v>
      </c>
      <c r="D9" s="10">
        <f t="shared" si="0"/>
        <v>0</v>
      </c>
      <c r="E9" s="45">
        <v>0</v>
      </c>
      <c r="G9" s="45">
        <f t="shared" si="1"/>
        <v>0</v>
      </c>
      <c r="K9" s="45">
        <f t="shared" si="2"/>
        <v>0</v>
      </c>
      <c r="L9" s="58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41" x14ac:dyDescent="0.25">
      <c r="A10" s="16" t="s">
        <v>433</v>
      </c>
      <c r="B10" s="10">
        <v>0</v>
      </c>
      <c r="C10" s="10">
        <v>0</v>
      </c>
      <c r="D10" s="10">
        <f t="shared" si="0"/>
        <v>0</v>
      </c>
      <c r="E10" s="45">
        <v>1785793.8700000008</v>
      </c>
      <c r="G10" s="45">
        <f t="shared" si="1"/>
        <v>0</v>
      </c>
      <c r="K10" s="45">
        <f t="shared" si="2"/>
        <v>0</v>
      </c>
      <c r="L10" s="5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41" x14ac:dyDescent="0.25">
      <c r="A11" s="16" t="s">
        <v>434</v>
      </c>
      <c r="B11" s="10">
        <v>0</v>
      </c>
      <c r="C11" s="10">
        <v>0</v>
      </c>
      <c r="D11" s="10">
        <f t="shared" si="0"/>
        <v>0</v>
      </c>
      <c r="E11" s="45">
        <v>1227964.74</v>
      </c>
      <c r="G11" s="45">
        <f t="shared" si="1"/>
        <v>0</v>
      </c>
      <c r="K11" s="45">
        <f t="shared" si="2"/>
        <v>0</v>
      </c>
      <c r="L11" s="5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41" x14ac:dyDescent="0.25">
      <c r="A12" s="16" t="s">
        <v>435</v>
      </c>
      <c r="B12" s="10">
        <v>0</v>
      </c>
      <c r="C12" s="10">
        <v>0</v>
      </c>
      <c r="D12" s="10">
        <f t="shared" si="0"/>
        <v>0</v>
      </c>
      <c r="E12" s="45">
        <v>2035143.3700000008</v>
      </c>
      <c r="G12" s="45">
        <f t="shared" si="1"/>
        <v>0</v>
      </c>
      <c r="K12" s="45">
        <f t="shared" si="2"/>
        <v>0</v>
      </c>
      <c r="L12" s="5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41" x14ac:dyDescent="0.25">
      <c r="A13" s="16" t="s">
        <v>436</v>
      </c>
      <c r="B13" s="10">
        <v>0</v>
      </c>
      <c r="C13" s="10">
        <v>0</v>
      </c>
      <c r="D13" s="10">
        <f t="shared" si="0"/>
        <v>0</v>
      </c>
      <c r="E13" s="45">
        <v>17192.200000000004</v>
      </c>
      <c r="G13" s="45">
        <f t="shared" si="1"/>
        <v>0</v>
      </c>
      <c r="K13" s="45">
        <f t="shared" si="2"/>
        <v>0</v>
      </c>
      <c r="L13" s="5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41" x14ac:dyDescent="0.25">
      <c r="A14" s="16" t="s">
        <v>437</v>
      </c>
      <c r="B14" s="10">
        <v>0</v>
      </c>
      <c r="C14" s="10">
        <v>0</v>
      </c>
      <c r="D14" s="10">
        <f t="shared" si="0"/>
        <v>0</v>
      </c>
      <c r="E14" s="45">
        <v>1912802.3099999998</v>
      </c>
      <c r="G14" s="45">
        <f t="shared" si="1"/>
        <v>0</v>
      </c>
      <c r="K14" s="45">
        <f t="shared" si="2"/>
        <v>0</v>
      </c>
      <c r="L14" s="5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41" x14ac:dyDescent="0.25">
      <c r="A15" s="16" t="s">
        <v>438</v>
      </c>
      <c r="B15" s="10">
        <v>0</v>
      </c>
      <c r="C15" s="10">
        <v>0</v>
      </c>
      <c r="D15" s="10">
        <f t="shared" si="0"/>
        <v>0</v>
      </c>
      <c r="E15" s="45">
        <v>2776066.6900000004</v>
      </c>
      <c r="G15" s="45">
        <f t="shared" si="1"/>
        <v>0</v>
      </c>
      <c r="K15" s="45">
        <f t="shared" si="2"/>
        <v>0</v>
      </c>
      <c r="L15" s="5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41" x14ac:dyDescent="0.25">
      <c r="A16" s="16" t="s">
        <v>439</v>
      </c>
      <c r="B16" s="10">
        <v>0</v>
      </c>
      <c r="C16" s="10">
        <v>0</v>
      </c>
      <c r="D16" s="10">
        <f t="shared" si="0"/>
        <v>0</v>
      </c>
      <c r="E16" s="45">
        <v>7597491.7066666679</v>
      </c>
      <c r="G16" s="45">
        <f t="shared" si="1"/>
        <v>0</v>
      </c>
      <c r="K16" s="45">
        <f t="shared" si="2"/>
        <v>0</v>
      </c>
      <c r="L16" s="5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x14ac:dyDescent="0.25">
      <c r="A17" s="16" t="s">
        <v>440</v>
      </c>
      <c r="B17" s="10">
        <v>2.6242554941467423E-2</v>
      </c>
      <c r="C17" s="10">
        <v>1.8381000000000002E-2</v>
      </c>
      <c r="D17" s="10">
        <f t="shared" si="0"/>
        <v>-7.8615549414674211E-3</v>
      </c>
      <c r="E17" s="45">
        <v>2350495.3799999994</v>
      </c>
      <c r="G17" s="45">
        <f t="shared" si="1"/>
        <v>-18478.548569535338</v>
      </c>
      <c r="I17" s="45">
        <f>G17</f>
        <v>-18478.548569535338</v>
      </c>
      <c r="K17" s="45">
        <f t="shared" si="2"/>
        <v>0</v>
      </c>
      <c r="L17" s="5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x14ac:dyDescent="0.25">
      <c r="A18" s="16" t="s">
        <v>441</v>
      </c>
      <c r="B18" s="10">
        <v>2.6242554941467423E-2</v>
      </c>
      <c r="C18" s="10">
        <v>1.8381000000000002E-2</v>
      </c>
      <c r="D18" s="10">
        <f t="shared" si="0"/>
        <v>-7.8615549414674211E-3</v>
      </c>
      <c r="E18" s="45">
        <v>2912068.2599999993</v>
      </c>
      <c r="G18" s="45">
        <f t="shared" si="1"/>
        <v>-22893.384619293429</v>
      </c>
      <c r="K18" s="45">
        <f t="shared" si="2"/>
        <v>-22893.384619293429</v>
      </c>
      <c r="L18" s="5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x14ac:dyDescent="0.25">
      <c r="A19" s="16" t="s">
        <v>442</v>
      </c>
      <c r="B19" s="10">
        <v>3.7644175065426188E-4</v>
      </c>
      <c r="C19" s="10">
        <v>0</v>
      </c>
      <c r="D19" s="10">
        <f t="shared" si="0"/>
        <v>-3.7644175065426188E-4</v>
      </c>
      <c r="E19" s="45">
        <v>411750.29</v>
      </c>
      <c r="G19" s="45">
        <f t="shared" si="1"/>
        <v>-155</v>
      </c>
      <c r="K19" s="45">
        <f t="shared" si="2"/>
        <v>-155</v>
      </c>
      <c r="L19" s="5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x14ac:dyDescent="0.25">
      <c r="A20" s="16" t="s">
        <v>443</v>
      </c>
      <c r="B20" s="10">
        <v>1.6262693763945565E-2</v>
      </c>
      <c r="C20" s="10">
        <v>1.0805799999999999E-2</v>
      </c>
      <c r="D20" s="10">
        <f t="shared" si="0"/>
        <v>-5.4568937639455656E-3</v>
      </c>
      <c r="E20" s="45">
        <v>2148138.36</v>
      </c>
      <c r="G20" s="45">
        <f t="shared" si="1"/>
        <v>-11722.162820776253</v>
      </c>
      <c r="I20" s="45">
        <f>G20</f>
        <v>-11722.162820776253</v>
      </c>
      <c r="K20" s="45">
        <f t="shared" si="2"/>
        <v>0</v>
      </c>
      <c r="L20" s="5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x14ac:dyDescent="0.25">
      <c r="A21" s="16" t="s">
        <v>444</v>
      </c>
      <c r="B21" s="10">
        <v>4.9825799505369278E-2</v>
      </c>
      <c r="C21" s="10">
        <v>0</v>
      </c>
      <c r="D21" s="10">
        <f t="shared" si="0"/>
        <v>-4.9825799505369278E-2</v>
      </c>
      <c r="E21" s="45">
        <v>4151771.11</v>
      </c>
      <c r="G21" s="45">
        <f t="shared" si="1"/>
        <v>-206865.31491904444</v>
      </c>
      <c r="I21" s="45">
        <f>G21</f>
        <v>-206865.31491904444</v>
      </c>
      <c r="K21" s="45">
        <f t="shared" si="2"/>
        <v>0</v>
      </c>
      <c r="L21" s="5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x14ac:dyDescent="0.25">
      <c r="A22" s="16" t="s">
        <v>445</v>
      </c>
      <c r="B22" s="10">
        <v>2.0369044852460907E-2</v>
      </c>
      <c r="C22" s="10">
        <v>1.10286E-2</v>
      </c>
      <c r="D22" s="10">
        <f t="shared" si="0"/>
        <v>-9.3404448524609072E-3</v>
      </c>
      <c r="E22" s="45">
        <v>2374803.7899999996</v>
      </c>
      <c r="G22" s="45">
        <f t="shared" si="1"/>
        <v>-22181.72383591015</v>
      </c>
      <c r="I22" s="45">
        <f>G22</f>
        <v>-22181.72383591015</v>
      </c>
      <c r="K22" s="45">
        <f t="shared" si="2"/>
        <v>0</v>
      </c>
      <c r="L22" s="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x14ac:dyDescent="0.25">
      <c r="A23" s="16" t="s">
        <v>446</v>
      </c>
      <c r="B23" s="10">
        <v>4.239700479325122E-3</v>
      </c>
      <c r="C23" s="10">
        <v>0</v>
      </c>
      <c r="D23" s="10">
        <f t="shared" si="0"/>
        <v>-4.239700479325122E-3</v>
      </c>
      <c r="E23" s="45">
        <v>1263768.5199999998</v>
      </c>
      <c r="G23" s="45">
        <f t="shared" si="1"/>
        <v>-5357.9999999999991</v>
      </c>
      <c r="K23" s="45">
        <f t="shared" si="2"/>
        <v>-5357.9999999999991</v>
      </c>
      <c r="L23" s="2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x14ac:dyDescent="0.25">
      <c r="A24" s="16" t="s">
        <v>447</v>
      </c>
      <c r="B24" s="10">
        <v>2.1032012105332235E-2</v>
      </c>
      <c r="C24" s="10">
        <v>1.8381000000000002E-2</v>
      </c>
      <c r="D24" s="10">
        <f t="shared" si="0"/>
        <v>-2.6510121053322337E-3</v>
      </c>
      <c r="E24" s="45">
        <v>66929815.54125002</v>
      </c>
      <c r="G24" s="45">
        <f t="shared" si="1"/>
        <v>-177431.75120750727</v>
      </c>
      <c r="K24" s="45">
        <f t="shared" si="2"/>
        <v>-177431.75120750727</v>
      </c>
      <c r="L24" s="2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x14ac:dyDescent="0.25">
      <c r="A25" s="16" t="s">
        <v>448</v>
      </c>
      <c r="B25" s="10">
        <v>2.1032012105332235E-2</v>
      </c>
      <c r="C25" s="10">
        <v>1.8381000000000002E-2</v>
      </c>
      <c r="D25" s="10">
        <f t="shared" si="0"/>
        <v>-2.6510121053322337E-3</v>
      </c>
      <c r="E25" s="45">
        <v>5159947.7400000012</v>
      </c>
      <c r="G25" s="45">
        <f t="shared" si="1"/>
        <v>-13679.083921621705</v>
      </c>
      <c r="I25" s="45">
        <f>G25</f>
        <v>-13679.083921621705</v>
      </c>
      <c r="K25" s="45">
        <f t="shared" si="2"/>
        <v>0</v>
      </c>
      <c r="L25" s="2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x14ac:dyDescent="0.25">
      <c r="A26" s="16" t="s">
        <v>449</v>
      </c>
      <c r="B26" s="10">
        <v>9.773298848555545E-3</v>
      </c>
      <c r="C26" s="10">
        <v>1.0583E-2</v>
      </c>
      <c r="D26" s="10">
        <f t="shared" si="0"/>
        <v>8.0970115144445541E-4</v>
      </c>
      <c r="E26" s="45">
        <v>5922786.0499999998</v>
      </c>
      <c r="G26" s="45">
        <f t="shared" si="1"/>
        <v>4795.6866844441574</v>
      </c>
      <c r="I26" s="45">
        <f>G26</f>
        <v>4795.6866844441574</v>
      </c>
      <c r="K26" s="45">
        <f t="shared" si="2"/>
        <v>0</v>
      </c>
      <c r="L26" s="2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x14ac:dyDescent="0.25">
      <c r="A27" s="16" t="s">
        <v>450</v>
      </c>
      <c r="B27" s="10">
        <v>1.6262693763945565E-2</v>
      </c>
      <c r="C27" s="10">
        <v>1.0805799999999999E-2</v>
      </c>
      <c r="D27" s="10">
        <f t="shared" si="0"/>
        <v>-5.4568937639455656E-3</v>
      </c>
      <c r="E27" s="45">
        <v>18695563.770000003</v>
      </c>
      <c r="G27" s="45">
        <f t="shared" si="1"/>
        <v>-102019.70534995967</v>
      </c>
      <c r="K27" s="45">
        <f t="shared" si="2"/>
        <v>-102019.70534995967</v>
      </c>
      <c r="L27" s="2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x14ac:dyDescent="0.25">
      <c r="A28" s="16" t="s">
        <v>451</v>
      </c>
      <c r="B28" s="10">
        <v>4.9825799505369278E-2</v>
      </c>
      <c r="C28" s="10">
        <v>0</v>
      </c>
      <c r="D28" s="10">
        <f t="shared" si="0"/>
        <v>-4.9825799505369278E-2</v>
      </c>
      <c r="E28" s="45">
        <v>818857.06000000017</v>
      </c>
      <c r="G28" s="45">
        <f t="shared" si="1"/>
        <v>-40800.207695116151</v>
      </c>
      <c r="K28" s="45">
        <f t="shared" si="2"/>
        <v>-40800.207695116151</v>
      </c>
      <c r="L28" s="2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x14ac:dyDescent="0.25">
      <c r="A29" s="16" t="s">
        <v>452</v>
      </c>
      <c r="B29" s="10">
        <v>2.0369044852460907E-2</v>
      </c>
      <c r="C29" s="10">
        <v>1.10286E-2</v>
      </c>
      <c r="D29" s="10">
        <f t="shared" si="0"/>
        <v>-9.3404448524609072E-3</v>
      </c>
      <c r="E29" s="45">
        <v>11444177.83</v>
      </c>
      <c r="G29" s="45">
        <f t="shared" si="1"/>
        <v>-106893.71190287074</v>
      </c>
      <c r="K29" s="45">
        <f t="shared" si="2"/>
        <v>-106893.71190287074</v>
      </c>
      <c r="L29" s="2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x14ac:dyDescent="0.25">
      <c r="A30" s="16" t="s">
        <v>453</v>
      </c>
      <c r="B30" s="10">
        <v>2.2928537535752123E-3</v>
      </c>
      <c r="C30" s="10">
        <v>0</v>
      </c>
      <c r="D30" s="10">
        <f t="shared" si="0"/>
        <v>-2.2928537535752123E-3</v>
      </c>
      <c r="E30" s="45">
        <v>124786.75</v>
      </c>
      <c r="G30" s="45">
        <f t="shared" si="1"/>
        <v>-286.11776813395164</v>
      </c>
      <c r="K30" s="45">
        <f t="shared" si="2"/>
        <v>-286.11776813395164</v>
      </c>
      <c r="L30" s="2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x14ac:dyDescent="0.25">
      <c r="A31" s="16" t="s">
        <v>454</v>
      </c>
      <c r="B31" s="10">
        <v>9.773298848555545E-3</v>
      </c>
      <c r="C31" s="10">
        <v>1.0583E-2</v>
      </c>
      <c r="D31" s="10">
        <f t="shared" si="0"/>
        <v>8.0970115144445541E-4</v>
      </c>
      <c r="E31" s="45">
        <v>22177491.580000006</v>
      </c>
      <c r="G31" s="45">
        <f t="shared" si="1"/>
        <v>17957.140468475718</v>
      </c>
      <c r="K31" s="45">
        <f t="shared" si="2"/>
        <v>17957.140468475718</v>
      </c>
      <c r="L31" s="2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x14ac:dyDescent="0.25">
      <c r="A32" s="57" t="s">
        <v>455</v>
      </c>
      <c r="B32" s="10">
        <v>2.6212968196550095E-2</v>
      </c>
      <c r="C32" s="10">
        <v>5.5700000000000003E-3</v>
      </c>
      <c r="D32" s="10">
        <f t="shared" si="0"/>
        <v>-2.0642968196550093E-2</v>
      </c>
      <c r="E32" s="45">
        <v>2487806.3299999996</v>
      </c>
      <c r="G32" s="45">
        <f t="shared" si="1"/>
        <v>-51355.706949365995</v>
      </c>
      <c r="K32" s="45">
        <f t="shared" si="2"/>
        <v>-51355.706949365995</v>
      </c>
      <c r="L32" s="2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x14ac:dyDescent="0.25">
      <c r="A33" s="16" t="s">
        <v>456</v>
      </c>
      <c r="B33" s="10">
        <v>2.2928537535752123E-3</v>
      </c>
      <c r="C33" s="10">
        <v>1.0583E-2</v>
      </c>
      <c r="D33" s="10">
        <f t="shared" si="0"/>
        <v>8.2901462464247885E-3</v>
      </c>
      <c r="E33" s="45">
        <v>5359168.04</v>
      </c>
      <c r="G33" s="45">
        <f t="shared" si="1"/>
        <v>44428.28681076569</v>
      </c>
      <c r="I33" s="45">
        <f>G33</f>
        <v>44428.28681076569</v>
      </c>
      <c r="K33" s="45">
        <f t="shared" si="2"/>
        <v>0</v>
      </c>
      <c r="L33" s="28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x14ac:dyDescent="0.25">
      <c r="A34" s="16" t="s">
        <v>457</v>
      </c>
      <c r="B34" s="10">
        <v>2.6212968196550095E-2</v>
      </c>
      <c r="C34" s="10">
        <v>5.5700000000000003E-3</v>
      </c>
      <c r="D34" s="10">
        <f t="shared" si="0"/>
        <v>-2.0642968196550093E-2</v>
      </c>
      <c r="E34" s="45">
        <v>3286205.94</v>
      </c>
      <c r="G34" s="45">
        <f t="shared" si="1"/>
        <v>-67837.044706733999</v>
      </c>
      <c r="I34" s="45">
        <f>G34</f>
        <v>-67837.044706733999</v>
      </c>
      <c r="K34" s="45">
        <f t="shared" si="2"/>
        <v>0</v>
      </c>
      <c r="L34" s="28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x14ac:dyDescent="0.25">
      <c r="A35" s="16" t="s">
        <v>458</v>
      </c>
      <c r="B35" s="10">
        <v>1.1916079434055517E-2</v>
      </c>
      <c r="C35" s="10">
        <v>0</v>
      </c>
      <c r="D35" s="10">
        <f t="shared" si="0"/>
        <v>-1.1916079434055517E-2</v>
      </c>
      <c r="E35" s="45">
        <v>4942817</v>
      </c>
      <c r="G35" s="45">
        <f t="shared" si="1"/>
        <v>-58898.999999999985</v>
      </c>
      <c r="K35" s="45">
        <f t="shared" si="2"/>
        <v>-58898.999999999985</v>
      </c>
      <c r="L35" s="28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x14ac:dyDescent="0.25">
      <c r="A36" s="16" t="s">
        <v>459</v>
      </c>
      <c r="B36" s="10">
        <v>1.7482963501846853E-2</v>
      </c>
      <c r="C36" s="10">
        <v>1.7712600000000002E-2</v>
      </c>
      <c r="D36" s="10">
        <f t="shared" si="0"/>
        <v>2.2963649815314902E-4</v>
      </c>
      <c r="E36" s="45">
        <v>102497491.95000003</v>
      </c>
      <c r="G36" s="45">
        <f t="shared" si="1"/>
        <v>23537.165120878588</v>
      </c>
      <c r="K36" s="45">
        <f t="shared" si="2"/>
        <v>23537.165120878588</v>
      </c>
      <c r="L36" s="28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x14ac:dyDescent="0.25">
      <c r="A37" s="16" t="s">
        <v>460</v>
      </c>
      <c r="B37" s="10">
        <v>2.1838959084050185E-2</v>
      </c>
      <c r="C37" s="10">
        <v>2.3394000000000005E-2</v>
      </c>
      <c r="D37" s="10">
        <f t="shared" si="0"/>
        <v>1.5550409159498201E-3</v>
      </c>
      <c r="E37" s="45">
        <v>15811915.879999997</v>
      </c>
      <c r="G37" s="45">
        <f t="shared" si="1"/>
        <v>24588.176152956701</v>
      </c>
      <c r="K37" s="45">
        <f t="shared" si="2"/>
        <v>24588.176152956701</v>
      </c>
      <c r="L37" s="28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x14ac:dyDescent="0.25">
      <c r="A38" s="16" t="s">
        <v>461</v>
      </c>
      <c r="B38" s="10">
        <v>2.1838959084050185E-2</v>
      </c>
      <c r="C38" s="10">
        <v>2.3394000000000005E-2</v>
      </c>
      <c r="D38" s="10">
        <f t="shared" si="0"/>
        <v>1.5550409159498201E-3</v>
      </c>
      <c r="E38" s="45">
        <v>510820.0300000002</v>
      </c>
      <c r="G38" s="45">
        <f t="shared" si="1"/>
        <v>794.34604733671483</v>
      </c>
      <c r="I38" s="45">
        <f>G38</f>
        <v>794.34604733671483</v>
      </c>
      <c r="K38" s="45">
        <f t="shared" si="2"/>
        <v>0</v>
      </c>
      <c r="L38" s="2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x14ac:dyDescent="0.25">
      <c r="A39" s="16" t="s">
        <v>462</v>
      </c>
      <c r="B39" s="10">
        <v>3.2277287671182944E-2</v>
      </c>
      <c r="C39" s="10">
        <v>1.1251400000000002E-2</v>
      </c>
      <c r="D39" s="10">
        <f t="shared" si="0"/>
        <v>-2.1025887671182943E-2</v>
      </c>
      <c r="E39" s="45">
        <v>889015.22000000009</v>
      </c>
      <c r="G39" s="45">
        <f t="shared" si="1"/>
        <v>-18692.334153691994</v>
      </c>
      <c r="K39" s="45">
        <f t="shared" si="2"/>
        <v>-18692.334153691994</v>
      </c>
      <c r="L39" s="28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x14ac:dyDescent="0.25">
      <c r="A40" s="16" t="s">
        <v>463</v>
      </c>
      <c r="B40" s="10">
        <v>2.2550000371781873E-2</v>
      </c>
      <c r="C40" s="10">
        <v>2.3394000000000005E-2</v>
      </c>
      <c r="D40" s="10">
        <f t="shared" si="0"/>
        <v>8.4399962821813182E-4</v>
      </c>
      <c r="E40" s="45">
        <v>69933.48</v>
      </c>
      <c r="G40" s="45">
        <f t="shared" si="1"/>
        <v>59.023831120000153</v>
      </c>
      <c r="K40" s="45">
        <f t="shared" si="2"/>
        <v>59.023831120000153</v>
      </c>
      <c r="L40" s="28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x14ac:dyDescent="0.25">
      <c r="A41" s="16" t="s">
        <v>464</v>
      </c>
      <c r="B41" s="10">
        <v>0.13502240999120163</v>
      </c>
      <c r="C41" s="10">
        <v>7.6754600000000006E-2</v>
      </c>
      <c r="D41" s="10">
        <f t="shared" si="0"/>
        <v>-5.8267809991201625E-2</v>
      </c>
      <c r="E41" s="45">
        <v>4145667.9699999993</v>
      </c>
      <c r="G41" s="45">
        <f t="shared" si="1"/>
        <v>-241558.99356257051</v>
      </c>
      <c r="K41" s="45">
        <f t="shared" si="2"/>
        <v>-241558.99356257051</v>
      </c>
      <c r="L41" s="28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x14ac:dyDescent="0.25">
      <c r="A42" s="16" t="s">
        <v>465</v>
      </c>
      <c r="B42" s="10">
        <v>0</v>
      </c>
      <c r="C42" s="10">
        <v>0</v>
      </c>
      <c r="D42" s="10">
        <f t="shared" si="0"/>
        <v>0</v>
      </c>
      <c r="E42" s="45">
        <v>45899.530000000006</v>
      </c>
      <c r="G42" s="45">
        <f t="shared" si="1"/>
        <v>0</v>
      </c>
      <c r="K42" s="45">
        <f t="shared" si="2"/>
        <v>0</v>
      </c>
      <c r="L42" s="28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x14ac:dyDescent="0.25">
      <c r="A43" s="16" t="s">
        <v>466</v>
      </c>
      <c r="B43" s="10">
        <v>0</v>
      </c>
      <c r="C43" s="10">
        <v>0</v>
      </c>
      <c r="D43" s="10">
        <f t="shared" si="0"/>
        <v>0</v>
      </c>
      <c r="E43" s="45">
        <v>155318.37999999998</v>
      </c>
      <c r="G43" s="45">
        <f t="shared" si="1"/>
        <v>0</v>
      </c>
      <c r="K43" s="45">
        <f t="shared" si="2"/>
        <v>0</v>
      </c>
      <c r="L43" s="28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x14ac:dyDescent="0.25">
      <c r="A44" s="16" t="s">
        <v>467</v>
      </c>
      <c r="B44" s="10">
        <v>0</v>
      </c>
      <c r="C44" s="10">
        <v>0</v>
      </c>
      <c r="D44" s="10">
        <f t="shared" si="0"/>
        <v>0</v>
      </c>
      <c r="E44" s="45">
        <v>191818.30000000002</v>
      </c>
      <c r="G44" s="45">
        <f t="shared" si="1"/>
        <v>0</v>
      </c>
      <c r="K44" s="45">
        <f t="shared" si="2"/>
        <v>0</v>
      </c>
      <c r="L44" s="2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x14ac:dyDescent="0.25">
      <c r="A45" s="16" t="s">
        <v>468</v>
      </c>
      <c r="B45" s="10">
        <v>0</v>
      </c>
      <c r="C45" s="10">
        <v>0</v>
      </c>
      <c r="D45" s="10">
        <f t="shared" si="0"/>
        <v>0</v>
      </c>
      <c r="E45" s="45">
        <v>10620495.640833331</v>
      </c>
      <c r="G45" s="45">
        <f t="shared" si="1"/>
        <v>0</v>
      </c>
      <c r="K45" s="45">
        <f t="shared" si="2"/>
        <v>0</v>
      </c>
      <c r="L45" s="2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x14ac:dyDescent="0.25">
      <c r="A46" s="16" t="s">
        <v>469</v>
      </c>
      <c r="B46" s="10">
        <v>0</v>
      </c>
      <c r="C46" s="10">
        <v>0</v>
      </c>
      <c r="D46" s="10">
        <f t="shared" si="0"/>
        <v>0</v>
      </c>
      <c r="E46" s="45">
        <v>121519.99</v>
      </c>
      <c r="G46" s="45">
        <f t="shared" si="1"/>
        <v>0</v>
      </c>
      <c r="K46" s="45">
        <f t="shared" si="2"/>
        <v>0</v>
      </c>
      <c r="L46" s="2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x14ac:dyDescent="0.25">
      <c r="A47" s="16" t="s">
        <v>470</v>
      </c>
      <c r="B47" s="10">
        <v>5.6856476830789933E-2</v>
      </c>
      <c r="C47" s="10">
        <v>2.8184200000000003E-2</v>
      </c>
      <c r="D47" s="10">
        <f t="shared" si="0"/>
        <v>-2.867227683078993E-2</v>
      </c>
      <c r="E47" s="45">
        <v>65341343.908333339</v>
      </c>
      <c r="G47" s="45">
        <f t="shared" si="1"/>
        <v>-1873485.1010355826</v>
      </c>
      <c r="K47" s="45">
        <f t="shared" si="2"/>
        <v>-1873485.1010355826</v>
      </c>
      <c r="L47" s="2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x14ac:dyDescent="0.25">
      <c r="A48" s="16" t="s">
        <v>471</v>
      </c>
      <c r="B48" s="10">
        <v>5.6856476830789933E-2</v>
      </c>
      <c r="C48" s="10">
        <v>2.8184200000000003E-2</v>
      </c>
      <c r="D48" s="10">
        <f t="shared" si="0"/>
        <v>-2.867227683078993E-2</v>
      </c>
      <c r="E48" s="45">
        <v>124781066.04999997</v>
      </c>
      <c r="G48" s="45">
        <f t="shared" si="1"/>
        <v>-3577757.2690266818</v>
      </c>
      <c r="I48" s="45">
        <f t="shared" ref="I48:I62" si="3">G48</f>
        <v>-3577757.2690266818</v>
      </c>
      <c r="K48" s="45">
        <f t="shared" si="2"/>
        <v>0</v>
      </c>
      <c r="L48" s="2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x14ac:dyDescent="0.25">
      <c r="A49" s="16" t="s">
        <v>472</v>
      </c>
      <c r="B49" s="10">
        <v>5.3967051159744726E-2</v>
      </c>
      <c r="C49" s="10">
        <v>3.1637600000000002E-2</v>
      </c>
      <c r="D49" s="10">
        <f t="shared" si="0"/>
        <v>-2.2329451159744725E-2</v>
      </c>
      <c r="E49" s="45">
        <v>62750976.399999984</v>
      </c>
      <c r="G49" s="45">
        <f t="shared" si="1"/>
        <v>-1401194.8627500935</v>
      </c>
      <c r="K49" s="45">
        <f t="shared" si="2"/>
        <v>-1401194.8627500935</v>
      </c>
      <c r="L49" s="2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x14ac:dyDescent="0.25">
      <c r="A50" s="16" t="s">
        <v>473</v>
      </c>
      <c r="B50" s="10">
        <v>5.3967051159744726E-2</v>
      </c>
      <c r="C50" s="10">
        <v>3.1637600000000002E-2</v>
      </c>
      <c r="D50" s="10">
        <f t="shared" si="0"/>
        <v>-2.2329451159744725E-2</v>
      </c>
      <c r="E50" s="45">
        <v>137446273.75999999</v>
      </c>
      <c r="G50" s="45">
        <f t="shared" si="1"/>
        <v>-3069099.8570128228</v>
      </c>
      <c r="I50" s="45">
        <f t="shared" si="3"/>
        <v>-3069099.8570128228</v>
      </c>
      <c r="K50" s="45">
        <f t="shared" si="2"/>
        <v>0</v>
      </c>
      <c r="L50" s="2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x14ac:dyDescent="0.25">
      <c r="A51" s="16" t="s">
        <v>474</v>
      </c>
      <c r="B51" s="10">
        <v>6.1130037952653572E-2</v>
      </c>
      <c r="C51" s="10">
        <v>1.5596000000000002E-2</v>
      </c>
      <c r="D51" s="10">
        <f t="shared" si="0"/>
        <v>-4.5534037952653567E-2</v>
      </c>
      <c r="E51" s="45">
        <v>111645216.21000002</v>
      </c>
      <c r="G51" s="45">
        <f t="shared" si="1"/>
        <v>-5083657.5121383546</v>
      </c>
      <c r="I51" s="45">
        <f t="shared" si="3"/>
        <v>-5083657.5121383546</v>
      </c>
      <c r="K51" s="45">
        <f t="shared" si="2"/>
        <v>0</v>
      </c>
      <c r="L51" s="2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x14ac:dyDescent="0.25">
      <c r="A52" s="16" t="s">
        <v>475</v>
      </c>
      <c r="B52" s="10">
        <v>6.1130037952653572E-2</v>
      </c>
      <c r="C52" s="10">
        <v>1.5596000000000002E-2</v>
      </c>
      <c r="D52" s="10">
        <f t="shared" si="0"/>
        <v>-4.5534037952653567E-2</v>
      </c>
      <c r="E52" s="45">
        <v>1178062.8275000004</v>
      </c>
      <c r="G52" s="45">
        <f t="shared" si="1"/>
        <v>-53641.95749799539</v>
      </c>
      <c r="I52" s="45">
        <f t="shared" si="3"/>
        <v>-53641.95749799539</v>
      </c>
      <c r="K52" s="45">
        <f t="shared" si="2"/>
        <v>0</v>
      </c>
      <c r="L52" s="28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x14ac:dyDescent="0.25">
      <c r="A53" s="16" t="s">
        <v>476</v>
      </c>
      <c r="B53" s="10">
        <v>3.0829422334299517E-2</v>
      </c>
      <c r="C53" s="10">
        <v>2.9409600000000001E-2</v>
      </c>
      <c r="D53" s="10">
        <f t="shared" si="0"/>
        <v>-1.4198223342995163E-3</v>
      </c>
      <c r="E53" s="45">
        <v>163887261.98666665</v>
      </c>
      <c r="G53" s="45">
        <f t="shared" si="1"/>
        <v>-232690.79487586542</v>
      </c>
      <c r="K53" s="45">
        <f t="shared" si="2"/>
        <v>-232690.79487586542</v>
      </c>
      <c r="L53" s="2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x14ac:dyDescent="0.25">
      <c r="A54" s="16" t="s">
        <v>477</v>
      </c>
      <c r="B54" s="10">
        <v>3.0829422334299517E-2</v>
      </c>
      <c r="C54" s="10">
        <v>2.9409600000000001E-2</v>
      </c>
      <c r="D54" s="10">
        <f t="shared" si="0"/>
        <v>-1.4198223342995163E-3</v>
      </c>
      <c r="E54" s="45">
        <v>133192511.58999997</v>
      </c>
      <c r="G54" s="45">
        <f t="shared" si="1"/>
        <v>-189109.70271692914</v>
      </c>
      <c r="I54" s="45">
        <f t="shared" si="3"/>
        <v>-189109.70271692914</v>
      </c>
      <c r="K54" s="45">
        <f t="shared" si="2"/>
        <v>0</v>
      </c>
      <c r="L54" s="2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x14ac:dyDescent="0.25">
      <c r="A55" s="16" t="s">
        <v>478</v>
      </c>
      <c r="B55" s="10">
        <v>2.9295623996669466E-2</v>
      </c>
      <c r="C55" s="10">
        <v>2.4173800000000002E-2</v>
      </c>
      <c r="D55" s="10">
        <f t="shared" si="0"/>
        <v>-5.1218239966694633E-3</v>
      </c>
      <c r="E55" s="45">
        <v>143512224.91000006</v>
      </c>
      <c r="G55" s="45">
        <f t="shared" si="1"/>
        <v>-735044.35735946335</v>
      </c>
      <c r="I55" s="45">
        <f t="shared" si="3"/>
        <v>-735044.35735946335</v>
      </c>
      <c r="K55" s="45">
        <f t="shared" si="2"/>
        <v>0</v>
      </c>
      <c r="L55" s="28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x14ac:dyDescent="0.25">
      <c r="A56" s="16" t="s">
        <v>479</v>
      </c>
      <c r="B56" s="10">
        <v>2.9295623996669466E-2</v>
      </c>
      <c r="C56" s="10">
        <v>2.4173800000000002E-2</v>
      </c>
      <c r="D56" s="10">
        <f t="shared" si="0"/>
        <v>-5.1218239966694633E-3</v>
      </c>
      <c r="E56" s="45">
        <v>1398885.2200000004</v>
      </c>
      <c r="G56" s="45">
        <f t="shared" si="1"/>
        <v>-7164.8438883822437</v>
      </c>
      <c r="I56" s="45">
        <f t="shared" si="3"/>
        <v>-7164.8438883822437</v>
      </c>
      <c r="K56" s="45">
        <f t="shared" si="2"/>
        <v>0</v>
      </c>
      <c r="L56" s="28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x14ac:dyDescent="0.25">
      <c r="A57" s="16" t="s">
        <v>480</v>
      </c>
      <c r="B57" s="10">
        <v>3.4637278571390186E-2</v>
      </c>
      <c r="C57" s="10">
        <v>2.8295600000000001E-2</v>
      </c>
      <c r="D57" s="10">
        <f t="shared" si="0"/>
        <v>-6.3416785713901851E-3</v>
      </c>
      <c r="E57" s="45">
        <v>273164902.26333326</v>
      </c>
      <c r="G57" s="45">
        <f t="shared" si="1"/>
        <v>-1732324.0071392749</v>
      </c>
      <c r="K57" s="45">
        <f t="shared" si="2"/>
        <v>-1732324.0071392749</v>
      </c>
      <c r="L57" s="2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x14ac:dyDescent="0.25">
      <c r="A58" s="16" t="s">
        <v>481</v>
      </c>
      <c r="B58" s="10">
        <v>3.4637278571390186E-2</v>
      </c>
      <c r="C58" s="10">
        <v>2.8295600000000001E-2</v>
      </c>
      <c r="D58" s="10">
        <f t="shared" si="0"/>
        <v>-6.3416785713901851E-3</v>
      </c>
      <c r="E58" s="45">
        <v>190442912.17000005</v>
      </c>
      <c r="G58" s="45">
        <f t="shared" si="1"/>
        <v>-1207727.7351816325</v>
      </c>
      <c r="I58" s="45">
        <f t="shared" si="3"/>
        <v>-1207727.7351816325</v>
      </c>
      <c r="K58" s="45">
        <f t="shared" si="2"/>
        <v>0</v>
      </c>
      <c r="L58" s="2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x14ac:dyDescent="0.25">
      <c r="A59" s="16" t="s">
        <v>482</v>
      </c>
      <c r="B59" s="10">
        <v>3.4637278571390186E-2</v>
      </c>
      <c r="C59" s="10">
        <v>2.8295600000000001E-2</v>
      </c>
      <c r="D59" s="10">
        <f t="shared" si="0"/>
        <v>-6.3416785713901851E-3</v>
      </c>
      <c r="E59" s="45">
        <v>13289000</v>
      </c>
      <c r="G59" s="45">
        <f t="shared" si="1"/>
        <v>-84274.566535204169</v>
      </c>
      <c r="I59" s="45">
        <f t="shared" si="3"/>
        <v>-84274.566535204169</v>
      </c>
      <c r="K59" s="45">
        <f t="shared" si="2"/>
        <v>0</v>
      </c>
      <c r="L59" s="2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x14ac:dyDescent="0.25">
      <c r="A60" s="16" t="s">
        <v>483</v>
      </c>
      <c r="B60" s="10">
        <v>4.2368349303291822E-2</v>
      </c>
      <c r="C60" s="10">
        <v>1.7378400000000002E-2</v>
      </c>
      <c r="D60" s="10">
        <f t="shared" si="0"/>
        <v>-2.498994930329182E-2</v>
      </c>
      <c r="E60" s="45">
        <v>51844508.130000003</v>
      </c>
      <c r="G60" s="45">
        <f t="shared" si="1"/>
        <v>-1295591.6298228006</v>
      </c>
      <c r="K60" s="45">
        <f t="shared" si="2"/>
        <v>-1295591.6298228006</v>
      </c>
      <c r="L60" s="28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x14ac:dyDescent="0.25">
      <c r="A61" s="16" t="s">
        <v>484</v>
      </c>
      <c r="B61" s="10">
        <v>4.2368349303291822E-2</v>
      </c>
      <c r="C61" s="10">
        <v>1.7378400000000002E-2</v>
      </c>
      <c r="D61" s="10">
        <f t="shared" si="0"/>
        <v>-2.498994930329182E-2</v>
      </c>
      <c r="E61" s="45">
        <v>148621677.30000001</v>
      </c>
      <c r="G61" s="45">
        <f t="shared" si="1"/>
        <v>-3714048.1810971969</v>
      </c>
      <c r="I61" s="45">
        <f t="shared" si="3"/>
        <v>-3714048.1810971969</v>
      </c>
      <c r="K61" s="45">
        <f t="shared" si="2"/>
        <v>0</v>
      </c>
      <c r="L61" s="28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x14ac:dyDescent="0.25">
      <c r="A62" s="16" t="s">
        <v>485</v>
      </c>
      <c r="B62" s="10">
        <v>4.2368349303291822E-2</v>
      </c>
      <c r="C62" s="10">
        <v>1.7378400000000002E-2</v>
      </c>
      <c r="D62" s="10">
        <f t="shared" si="0"/>
        <v>-2.498994930329182E-2</v>
      </c>
      <c r="E62" s="45">
        <v>1658885.22</v>
      </c>
      <c r="G62" s="45">
        <f t="shared" si="1"/>
        <v>-41455.457547780097</v>
      </c>
      <c r="I62" s="45">
        <f t="shared" si="3"/>
        <v>-41455.457547780097</v>
      </c>
      <c r="K62" s="45">
        <f t="shared" si="2"/>
        <v>0</v>
      </c>
      <c r="L62" s="28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x14ac:dyDescent="0.25">
      <c r="A63" s="16" t="s">
        <v>486</v>
      </c>
      <c r="B63" s="10">
        <v>3.4857287334880076E-2</v>
      </c>
      <c r="C63" s="10">
        <v>1.96064E-2</v>
      </c>
      <c r="D63" s="10">
        <f t="shared" si="0"/>
        <v>-1.5250887334880076E-2</v>
      </c>
      <c r="E63" s="45">
        <v>16929429.829999994</v>
      </c>
      <c r="G63" s="45">
        <f t="shared" si="1"/>
        <v>-258188.82698108788</v>
      </c>
      <c r="K63" s="45">
        <f t="shared" si="2"/>
        <v>-258188.82698108788</v>
      </c>
      <c r="L63" s="28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x14ac:dyDescent="0.25">
      <c r="A64" s="16" t="s">
        <v>487</v>
      </c>
      <c r="B64" s="10">
        <v>6.1130037952653572E-2</v>
      </c>
      <c r="C64" s="10">
        <v>1.5596000000000002E-2</v>
      </c>
      <c r="D64" s="10">
        <f t="shared" si="0"/>
        <v>-4.5534037952653567E-2</v>
      </c>
      <c r="E64" s="45">
        <v>577248.20000000007</v>
      </c>
      <c r="G64" s="45">
        <f t="shared" si="1"/>
        <v>-26284.441446900961</v>
      </c>
      <c r="K64" s="45">
        <f t="shared" si="2"/>
        <v>-26284.441446900961</v>
      </c>
      <c r="L64" s="28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x14ac:dyDescent="0.25">
      <c r="A65" s="16" t="s">
        <v>488</v>
      </c>
      <c r="B65" s="10">
        <v>2.9295623996669466E-2</v>
      </c>
      <c r="C65" s="10">
        <v>2.4173800000000002E-2</v>
      </c>
      <c r="D65" s="10">
        <f t="shared" si="0"/>
        <v>-5.1218239966694633E-3</v>
      </c>
      <c r="E65" s="45">
        <v>5110301.1899999995</v>
      </c>
      <c r="G65" s="45">
        <f t="shared" si="1"/>
        <v>-26174.063265150511</v>
      </c>
      <c r="K65" s="45">
        <f t="shared" si="2"/>
        <v>-26174.063265150511</v>
      </c>
      <c r="L65" s="28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x14ac:dyDescent="0.25">
      <c r="A66" s="16" t="s">
        <v>489</v>
      </c>
      <c r="B66" s="10">
        <v>2.4311812019627822E-2</v>
      </c>
      <c r="C66" s="10">
        <v>2.7515800000000003E-2</v>
      </c>
      <c r="D66" s="10">
        <f t="shared" si="0"/>
        <v>3.2039879803721812E-3</v>
      </c>
      <c r="E66" s="45">
        <v>15169135.879999997</v>
      </c>
      <c r="G66" s="45">
        <f t="shared" si="1"/>
        <v>48601.729032152383</v>
      </c>
      <c r="K66" s="45">
        <f t="shared" si="2"/>
        <v>48601.729032152383</v>
      </c>
      <c r="L66" s="28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x14ac:dyDescent="0.25">
      <c r="A67" s="16" t="s">
        <v>490</v>
      </c>
      <c r="B67" s="10">
        <v>3.1020965707412935E-2</v>
      </c>
      <c r="C67" s="10">
        <v>2.8295600000000001E-2</v>
      </c>
      <c r="D67" s="10">
        <f t="shared" si="0"/>
        <v>-2.7253657074129342E-3</v>
      </c>
      <c r="E67" s="45">
        <v>220596469.92124999</v>
      </c>
      <c r="G67" s="45">
        <f t="shared" si="1"/>
        <v>-601206.05429972347</v>
      </c>
      <c r="K67" s="45">
        <f t="shared" si="2"/>
        <v>-601206.05429972347</v>
      </c>
      <c r="L67" s="28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x14ac:dyDescent="0.25">
      <c r="A68" s="16" t="s">
        <v>491</v>
      </c>
      <c r="B68" s="10">
        <v>3.1020965707412935E-2</v>
      </c>
      <c r="C68" s="10">
        <v>2.8295600000000001E-2</v>
      </c>
      <c r="D68" s="10">
        <f t="shared" si="0"/>
        <v>-2.7253657074129342E-3</v>
      </c>
      <c r="E68" s="45">
        <v>100962424.60000001</v>
      </c>
      <c r="G68" s="45">
        <f t="shared" si="1"/>
        <v>-275159.52974210406</v>
      </c>
      <c r="I68" s="45">
        <f>G68</f>
        <v>-275159.52974210406</v>
      </c>
      <c r="K68" s="45">
        <f t="shared" si="2"/>
        <v>0</v>
      </c>
      <c r="L68" s="28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x14ac:dyDescent="0.25">
      <c r="A69" s="16" t="s">
        <v>492</v>
      </c>
      <c r="B69" s="10">
        <v>2.5000976322571044E-2</v>
      </c>
      <c r="C69" s="10">
        <v>0</v>
      </c>
      <c r="D69" s="10">
        <f t="shared" si="0"/>
        <v>-2.5000976322571044E-2</v>
      </c>
      <c r="E69" s="45">
        <v>5057242.5</v>
      </c>
      <c r="G69" s="45">
        <f t="shared" si="1"/>
        <v>-126435.99999999999</v>
      </c>
      <c r="K69" s="45">
        <f t="shared" si="2"/>
        <v>-126435.99999999999</v>
      </c>
      <c r="L69" s="28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x14ac:dyDescent="0.25">
      <c r="A70" s="16" t="s">
        <v>493</v>
      </c>
      <c r="B70" s="10">
        <v>2.4544694656519459E-2</v>
      </c>
      <c r="C70" s="10">
        <v>2.7404400000000002E-2</v>
      </c>
      <c r="D70" s="10">
        <f t="shared" ref="D70:D133" si="4">C70-B70</f>
        <v>2.8597053434805432E-3</v>
      </c>
      <c r="E70" s="45">
        <v>127338478.18875001</v>
      </c>
      <c r="G70" s="45">
        <f t="shared" ref="G70:G133" si="5">E70*(D70)</f>
        <v>364150.52650704904</v>
      </c>
      <c r="K70" s="45">
        <f t="shared" ref="K70:K133" si="6">G70-I70-J70</f>
        <v>364150.52650704904</v>
      </c>
      <c r="L70" s="28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x14ac:dyDescent="0.25">
      <c r="A71" s="16" t="s">
        <v>494</v>
      </c>
      <c r="B71" s="10">
        <v>2.4544694656519459E-2</v>
      </c>
      <c r="C71" s="10">
        <v>2.7404400000000002E-2</v>
      </c>
      <c r="D71" s="10">
        <f t="shared" si="4"/>
        <v>2.8597053434805432E-3</v>
      </c>
      <c r="E71" s="45">
        <v>25835490.028333336</v>
      </c>
      <c r="G71" s="45">
        <f t="shared" si="5"/>
        <v>73881.888885463137</v>
      </c>
      <c r="I71" s="45">
        <f>G71</f>
        <v>73881.888885463137</v>
      </c>
      <c r="K71" s="45">
        <f t="shared" si="6"/>
        <v>0</v>
      </c>
      <c r="L71" s="28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x14ac:dyDescent="0.25">
      <c r="A72" s="12" t="s">
        <v>495</v>
      </c>
      <c r="B72" s="10">
        <v>2.4544694656519459E-2</v>
      </c>
      <c r="C72" s="10">
        <v>2.7404400000000002E-2</v>
      </c>
      <c r="D72" s="10">
        <f t="shared" si="4"/>
        <v>2.8597053434805432E-3</v>
      </c>
      <c r="E72" s="45">
        <v>376414.62000000005</v>
      </c>
      <c r="G72" s="45">
        <f t="shared" si="5"/>
        <v>1076.4349001781984</v>
      </c>
      <c r="I72" s="45">
        <f>G72</f>
        <v>1076.4349001781984</v>
      </c>
      <c r="K72" s="45">
        <f t="shared" si="6"/>
        <v>0</v>
      </c>
      <c r="L72" s="28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x14ac:dyDescent="0.25">
      <c r="A73" s="12" t="s">
        <v>496</v>
      </c>
      <c r="B73" s="10">
        <v>1.5087306296073971E-2</v>
      </c>
      <c r="C73" s="10">
        <v>1.3925E-2</v>
      </c>
      <c r="D73" s="10">
        <f t="shared" si="4"/>
        <v>-1.162306296073971E-3</v>
      </c>
      <c r="E73" s="45">
        <v>67284246.739999995</v>
      </c>
      <c r="G73" s="45">
        <f t="shared" si="5"/>
        <v>-78204.90361249655</v>
      </c>
      <c r="K73" s="45">
        <f t="shared" si="6"/>
        <v>-78204.90361249655</v>
      </c>
      <c r="L73" s="28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x14ac:dyDescent="0.25">
      <c r="A74" s="16" t="s">
        <v>497</v>
      </c>
      <c r="B74" s="10">
        <v>1.5087306296073971E-2</v>
      </c>
      <c r="C74" s="10">
        <v>1.3925E-2</v>
      </c>
      <c r="D74" s="10">
        <f t="shared" si="4"/>
        <v>-1.162306296073971E-3</v>
      </c>
      <c r="E74" s="45">
        <v>1811385.22</v>
      </c>
      <c r="G74" s="45">
        <f t="shared" si="5"/>
        <v>-2105.3844458213352</v>
      </c>
      <c r="I74" s="45">
        <f>G74</f>
        <v>-2105.3844458213352</v>
      </c>
      <c r="K74" s="45">
        <f t="shared" si="6"/>
        <v>0</v>
      </c>
      <c r="L74" s="28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x14ac:dyDescent="0.25">
      <c r="A75" s="16" t="s">
        <v>498</v>
      </c>
      <c r="B75" s="10">
        <v>0</v>
      </c>
      <c r="C75" s="10">
        <v>1.6375799999999999E-2</v>
      </c>
      <c r="D75" s="10">
        <f t="shared" si="4"/>
        <v>1.6375799999999999E-2</v>
      </c>
      <c r="E75" s="45">
        <v>1099327.5999999999</v>
      </c>
      <c r="G75" s="45">
        <f t="shared" si="5"/>
        <v>18002.368912079997</v>
      </c>
      <c r="K75" s="45">
        <f t="shared" si="6"/>
        <v>18002.368912079997</v>
      </c>
      <c r="L75" s="28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x14ac:dyDescent="0.25">
      <c r="A76" s="16" t="s">
        <v>499</v>
      </c>
      <c r="B76" s="10">
        <v>0</v>
      </c>
      <c r="C76" s="10">
        <v>9.2462000000000013E-3</v>
      </c>
      <c r="D76" s="10">
        <f t="shared" si="4"/>
        <v>9.2462000000000013E-3</v>
      </c>
      <c r="E76" s="45">
        <v>80617.900000000009</v>
      </c>
      <c r="G76" s="45">
        <f t="shared" si="5"/>
        <v>745.4092269800002</v>
      </c>
      <c r="K76" s="45">
        <f t="shared" si="6"/>
        <v>745.4092269800002</v>
      </c>
      <c r="L76" s="2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x14ac:dyDescent="0.25">
      <c r="A77" s="16" t="s">
        <v>500</v>
      </c>
      <c r="B77" s="10">
        <v>4.1253907029809155E-2</v>
      </c>
      <c r="C77" s="10">
        <v>1.1474199999999999E-2</v>
      </c>
      <c r="D77" s="10">
        <f t="shared" si="4"/>
        <v>-2.9779707029809158E-2</v>
      </c>
      <c r="E77" s="45">
        <v>26420827.440000001</v>
      </c>
      <c r="G77" s="45">
        <f t="shared" si="5"/>
        <v>-786804.50064834277</v>
      </c>
      <c r="K77" s="45">
        <f t="shared" si="6"/>
        <v>-786804.50064834277</v>
      </c>
      <c r="L77" s="28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x14ac:dyDescent="0.25">
      <c r="A78" s="16" t="s">
        <v>501</v>
      </c>
      <c r="B78" s="10">
        <v>3.9514855294471365E-2</v>
      </c>
      <c r="C78" s="10">
        <v>1.6598600000000002E-2</v>
      </c>
      <c r="D78" s="10">
        <f t="shared" si="4"/>
        <v>-2.2916255294471364E-2</v>
      </c>
      <c r="E78" s="45">
        <v>29059921.899999995</v>
      </c>
      <c r="G78" s="45">
        <f t="shared" si="5"/>
        <v>-665944.58909779927</v>
      </c>
      <c r="K78" s="45">
        <f t="shared" si="6"/>
        <v>-665944.58909779927</v>
      </c>
      <c r="L78" s="28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x14ac:dyDescent="0.25">
      <c r="A79" s="16" t="s">
        <v>502</v>
      </c>
      <c r="B79" s="10">
        <v>2.5401406941974632E-2</v>
      </c>
      <c r="C79" s="10">
        <v>2.1277400000000002E-2</v>
      </c>
      <c r="D79" s="10">
        <f t="shared" si="4"/>
        <v>-4.1240069419746297E-3</v>
      </c>
      <c r="E79" s="45">
        <v>34901925.980000012</v>
      </c>
      <c r="G79" s="45">
        <f t="shared" si="5"/>
        <v>-143935.78502980474</v>
      </c>
      <c r="K79" s="45">
        <f t="shared" si="6"/>
        <v>-143935.78502980474</v>
      </c>
      <c r="L79" s="28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x14ac:dyDescent="0.25">
      <c r="A80" s="16" t="s">
        <v>503</v>
      </c>
      <c r="B80" s="10">
        <v>2.7574023428393067E-2</v>
      </c>
      <c r="C80" s="10">
        <v>1.74898E-2</v>
      </c>
      <c r="D80" s="10">
        <f t="shared" si="4"/>
        <v>-1.0084223428393067E-2</v>
      </c>
      <c r="E80" s="45">
        <v>53267226.476666659</v>
      </c>
      <c r="G80" s="45">
        <f t="shared" si="5"/>
        <v>-537158.61320152145</v>
      </c>
      <c r="K80" s="45">
        <f t="shared" si="6"/>
        <v>-537158.61320152145</v>
      </c>
      <c r="L80" s="28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x14ac:dyDescent="0.25">
      <c r="A81" s="16" t="s">
        <v>504</v>
      </c>
      <c r="B81" s="10">
        <v>2.2139123510823519E-2</v>
      </c>
      <c r="C81" s="10">
        <v>2.42852E-2</v>
      </c>
      <c r="D81" s="10">
        <f t="shared" si="4"/>
        <v>2.1460764891764808E-3</v>
      </c>
      <c r="E81" s="45">
        <v>58033407.01083333</v>
      </c>
      <c r="G81" s="45">
        <f t="shared" si="5"/>
        <v>124544.13037275895</v>
      </c>
      <c r="K81" s="45">
        <f t="shared" si="6"/>
        <v>124544.13037275895</v>
      </c>
      <c r="L81" s="2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x14ac:dyDescent="0.25">
      <c r="A82" s="16" t="s">
        <v>505</v>
      </c>
      <c r="B82" s="10">
        <v>2.1960406773287321E-2</v>
      </c>
      <c r="C82" s="10">
        <v>2.3505399999999999E-2</v>
      </c>
      <c r="D82" s="10">
        <f t="shared" si="4"/>
        <v>1.5449932267126779E-3</v>
      </c>
      <c r="E82" s="45">
        <v>22449602.117500003</v>
      </c>
      <c r="G82" s="45">
        <f t="shared" si="5"/>
        <v>34684.483213932093</v>
      </c>
      <c r="K82" s="45">
        <f t="shared" si="6"/>
        <v>34684.483213932093</v>
      </c>
      <c r="L82" s="28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x14ac:dyDescent="0.25">
      <c r="A83" s="16" t="s">
        <v>506</v>
      </c>
      <c r="B83" s="10">
        <v>3.1636203969740956E-2</v>
      </c>
      <c r="C83" s="10">
        <v>3.0634999999999999E-2</v>
      </c>
      <c r="D83" s="10">
        <f t="shared" si="4"/>
        <v>-1.0012039697409568E-3</v>
      </c>
      <c r="E83" s="45">
        <v>2812689.5700000003</v>
      </c>
      <c r="G83" s="45">
        <f t="shared" si="5"/>
        <v>-2816.0759631329852</v>
      </c>
      <c r="I83" s="45">
        <f>G83</f>
        <v>-2816.0759631329852</v>
      </c>
      <c r="K83" s="45">
        <f t="shared" si="6"/>
        <v>0</v>
      </c>
      <c r="L83" s="28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x14ac:dyDescent="0.25">
      <c r="A84" s="16" t="s">
        <v>507</v>
      </c>
      <c r="B84" s="10">
        <v>2.2440826741891354E-2</v>
      </c>
      <c r="C84" s="10">
        <v>1.9829200000000005E-2</v>
      </c>
      <c r="D84" s="10">
        <f t="shared" si="4"/>
        <v>-2.6116267418913493E-3</v>
      </c>
      <c r="E84" s="45">
        <v>387894.10000000003</v>
      </c>
      <c r="G84" s="45">
        <f t="shared" si="5"/>
        <v>-1013.0346045818773</v>
      </c>
      <c r="I84" s="45">
        <f>G84</f>
        <v>-1013.0346045818773</v>
      </c>
      <c r="K84" s="45">
        <f t="shared" si="6"/>
        <v>0</v>
      </c>
      <c r="L84" s="28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x14ac:dyDescent="0.25">
      <c r="A85" s="16" t="s">
        <v>508</v>
      </c>
      <c r="B85" s="10">
        <v>4.4119165239454528E-2</v>
      </c>
      <c r="C85" s="10">
        <v>0</v>
      </c>
      <c r="D85" s="10">
        <f t="shared" si="4"/>
        <v>-4.4119165239454528E-2</v>
      </c>
      <c r="E85" s="45">
        <v>145768.98000000001</v>
      </c>
      <c r="G85" s="45">
        <f t="shared" si="5"/>
        <v>-6431.2057154067425</v>
      </c>
      <c r="I85" s="45">
        <f>G85</f>
        <v>-6431.2057154067425</v>
      </c>
      <c r="K85" s="45">
        <f t="shared" si="6"/>
        <v>0</v>
      </c>
      <c r="L85" s="28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x14ac:dyDescent="0.25">
      <c r="A86" s="16" t="s">
        <v>509</v>
      </c>
      <c r="B86" s="10">
        <v>9.7511926956996044E-3</v>
      </c>
      <c r="C86" s="10">
        <v>1.0248800000000002E-2</v>
      </c>
      <c r="D86" s="10">
        <f t="shared" si="4"/>
        <v>4.9760730430039798E-4</v>
      </c>
      <c r="E86" s="45">
        <v>11140362.239999998</v>
      </c>
      <c r="G86" s="45">
        <f t="shared" si="5"/>
        <v>5543.5256231763424</v>
      </c>
      <c r="I86" s="45">
        <f>G86</f>
        <v>5543.5256231763424</v>
      </c>
      <c r="K86" s="45">
        <f t="shared" si="6"/>
        <v>0</v>
      </c>
      <c r="L86" s="28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x14ac:dyDescent="0.25">
      <c r="A87" s="16" t="s">
        <v>510</v>
      </c>
      <c r="B87" s="10">
        <v>2.1014905715863216E-2</v>
      </c>
      <c r="C87" s="10">
        <v>1.6598600000000002E-2</v>
      </c>
      <c r="D87" s="10">
        <f t="shared" si="4"/>
        <v>-4.4163057158632148E-3</v>
      </c>
      <c r="E87" s="45">
        <v>2314801.3099999996</v>
      </c>
      <c r="G87" s="45">
        <f t="shared" si="5"/>
        <v>-10222.870256440656</v>
      </c>
      <c r="I87" s="45">
        <f>G87</f>
        <v>-10222.870256440656</v>
      </c>
      <c r="K87" s="45">
        <f t="shared" si="6"/>
        <v>0</v>
      </c>
      <c r="L87" s="28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x14ac:dyDescent="0.25">
      <c r="A88" s="16" t="s">
        <v>511</v>
      </c>
      <c r="B88" s="10">
        <v>3.1636203969740956E-2</v>
      </c>
      <c r="C88" s="10">
        <v>3.0634999999999999E-2</v>
      </c>
      <c r="D88" s="10">
        <f t="shared" si="4"/>
        <v>-1.0012039697409568E-3</v>
      </c>
      <c r="E88" s="45">
        <v>15257464.819999995</v>
      </c>
      <c r="G88" s="45">
        <f t="shared" si="5"/>
        <v>-15275.834345966987</v>
      </c>
      <c r="K88" s="45">
        <f t="shared" si="6"/>
        <v>-15275.834345966987</v>
      </c>
      <c r="L88" s="28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x14ac:dyDescent="0.25">
      <c r="A89" s="16" t="s">
        <v>512</v>
      </c>
      <c r="B89" s="10">
        <v>6.4303204050587441E-3</v>
      </c>
      <c r="C89" s="10">
        <v>0</v>
      </c>
      <c r="D89" s="10">
        <f t="shared" si="4"/>
        <v>-6.4303204050587441E-3</v>
      </c>
      <c r="E89" s="45">
        <v>202167.22</v>
      </c>
      <c r="G89" s="45">
        <f t="shared" si="5"/>
        <v>-1300.0000000000002</v>
      </c>
      <c r="K89" s="45">
        <f t="shared" si="6"/>
        <v>-1300.0000000000002</v>
      </c>
      <c r="L89" s="28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x14ac:dyDescent="0.25">
      <c r="A90" s="16" t="s">
        <v>513</v>
      </c>
      <c r="B90" s="10">
        <v>2.2440826741891354E-2</v>
      </c>
      <c r="C90" s="10">
        <v>1.9829200000000005E-2</v>
      </c>
      <c r="D90" s="10">
        <f t="shared" si="4"/>
        <v>-2.6116267418913493E-3</v>
      </c>
      <c r="E90" s="45">
        <v>12527130.700000001</v>
      </c>
      <c r="G90" s="45">
        <f t="shared" si="5"/>
        <v>-32716.1895352881</v>
      </c>
      <c r="K90" s="45">
        <f t="shared" si="6"/>
        <v>-32716.1895352881</v>
      </c>
      <c r="L90" s="28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x14ac:dyDescent="0.25">
      <c r="A91" s="16" t="s">
        <v>514</v>
      </c>
      <c r="B91" s="10">
        <v>4.4119165239454528E-2</v>
      </c>
      <c r="C91" s="10">
        <v>0</v>
      </c>
      <c r="D91" s="10">
        <f t="shared" si="4"/>
        <v>-4.4119165239454528E-2</v>
      </c>
      <c r="E91" s="45">
        <v>2549147.3700000006</v>
      </c>
      <c r="G91" s="45">
        <f t="shared" si="5"/>
        <v>-112466.25403675095</v>
      </c>
      <c r="K91" s="45">
        <f t="shared" si="6"/>
        <v>-112466.25403675095</v>
      </c>
      <c r="L91" s="28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x14ac:dyDescent="0.25">
      <c r="A92" s="16" t="s">
        <v>515</v>
      </c>
      <c r="B92" s="10">
        <v>9.7511926956996044E-3</v>
      </c>
      <c r="C92" s="10">
        <v>1.0248800000000002E-2</v>
      </c>
      <c r="D92" s="10">
        <f t="shared" si="4"/>
        <v>4.9760730430039798E-4</v>
      </c>
      <c r="E92" s="45">
        <v>15715832.159999998</v>
      </c>
      <c r="G92" s="45">
        <f t="shared" si="5"/>
        <v>7820.3128759750998</v>
      </c>
      <c r="K92" s="45">
        <f t="shared" si="6"/>
        <v>7820.3128759750998</v>
      </c>
      <c r="L92" s="28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x14ac:dyDescent="0.25">
      <c r="A93" s="16" t="s">
        <v>516</v>
      </c>
      <c r="B93" s="10">
        <v>6.6593652743297891E-4</v>
      </c>
      <c r="C93" s="10">
        <v>0</v>
      </c>
      <c r="D93" s="10">
        <f t="shared" si="4"/>
        <v>-6.6593652743297891E-4</v>
      </c>
      <c r="E93" s="45">
        <v>1088876.92</v>
      </c>
      <c r="G93" s="45">
        <f t="shared" si="5"/>
        <v>-725.12291490671748</v>
      </c>
      <c r="K93" s="45">
        <f t="shared" si="6"/>
        <v>-725.12291490671748</v>
      </c>
      <c r="L93" s="28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x14ac:dyDescent="0.25">
      <c r="A94" s="16" t="s">
        <v>517</v>
      </c>
      <c r="B94" s="10">
        <v>2.1014905715863216E-2</v>
      </c>
      <c r="C94" s="10">
        <v>1.6598600000000002E-2</v>
      </c>
      <c r="D94" s="10">
        <f t="shared" si="4"/>
        <v>-4.4163057158632148E-3</v>
      </c>
      <c r="E94" s="45">
        <v>28206388.153749999</v>
      </c>
      <c r="G94" s="45">
        <f t="shared" si="5"/>
        <v>-124568.03322726258</v>
      </c>
      <c r="K94" s="45">
        <f t="shared" si="6"/>
        <v>-124568.03322726258</v>
      </c>
      <c r="L94" s="28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x14ac:dyDescent="0.25">
      <c r="A95" s="16" t="s">
        <v>518</v>
      </c>
      <c r="B95" s="10">
        <v>2.9484056832436014E-2</v>
      </c>
      <c r="C95" s="10">
        <v>4.2332000000000003E-3</v>
      </c>
      <c r="D95" s="10">
        <f t="shared" si="4"/>
        <v>-2.5250856832436015E-2</v>
      </c>
      <c r="E95" s="45">
        <v>65446.920000000006</v>
      </c>
      <c r="G95" s="45">
        <f t="shared" si="5"/>
        <v>-1652.5908070438934</v>
      </c>
      <c r="K95" s="45">
        <f t="shared" si="6"/>
        <v>-1652.5908070438934</v>
      </c>
      <c r="L95" s="28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x14ac:dyDescent="0.25">
      <c r="A96" s="16" t="s">
        <v>519</v>
      </c>
      <c r="B96" s="10">
        <v>6.6593652743297891E-4</v>
      </c>
      <c r="C96" s="10">
        <v>0</v>
      </c>
      <c r="D96" s="10">
        <f t="shared" si="4"/>
        <v>-6.6593652743297891E-4</v>
      </c>
      <c r="E96" s="45">
        <v>8703304.8599999994</v>
      </c>
      <c r="G96" s="45">
        <f t="shared" si="5"/>
        <v>-5795.8486156589679</v>
      </c>
      <c r="I96" s="45">
        <f>G96</f>
        <v>-5795.8486156589679</v>
      </c>
      <c r="K96" s="45">
        <f t="shared" si="6"/>
        <v>0</v>
      </c>
      <c r="L96" s="28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x14ac:dyDescent="0.25">
      <c r="A97" s="16" t="s">
        <v>520</v>
      </c>
      <c r="B97" s="10">
        <v>2.9484056832436014E-2</v>
      </c>
      <c r="C97" s="10">
        <v>4.2332000000000003E-3</v>
      </c>
      <c r="D97" s="10">
        <f t="shared" si="4"/>
        <v>-2.5250856832436015E-2</v>
      </c>
      <c r="E97" s="45">
        <v>1598147.76</v>
      </c>
      <c r="G97" s="45">
        <f t="shared" si="5"/>
        <v>-40354.600284838314</v>
      </c>
      <c r="I97" s="45">
        <f>G97</f>
        <v>-40354.600284838314</v>
      </c>
      <c r="K97" s="45">
        <f t="shared" si="6"/>
        <v>0</v>
      </c>
      <c r="L97" s="2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x14ac:dyDescent="0.25">
      <c r="A98" s="16" t="s">
        <v>521</v>
      </c>
      <c r="B98" s="10">
        <v>2.3096290965185427E-2</v>
      </c>
      <c r="C98" s="10">
        <v>2.5510600000000001E-2</v>
      </c>
      <c r="D98" s="10">
        <f t="shared" si="4"/>
        <v>2.4143090348145747E-3</v>
      </c>
      <c r="E98" s="45">
        <v>9472439.7300000023</v>
      </c>
      <c r="G98" s="45">
        <f t="shared" si="5"/>
        <v>22869.396821875536</v>
      </c>
      <c r="K98" s="45">
        <f t="shared" si="6"/>
        <v>22869.396821875536</v>
      </c>
      <c r="L98" s="28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x14ac:dyDescent="0.25">
      <c r="A99" s="16" t="s">
        <v>522</v>
      </c>
      <c r="B99" s="10">
        <v>2.3096290965185427E-2</v>
      </c>
      <c r="C99" s="10">
        <v>2.5510600000000001E-2</v>
      </c>
      <c r="D99" s="10">
        <f t="shared" si="4"/>
        <v>2.4143090348145747E-3</v>
      </c>
      <c r="E99" s="45">
        <v>1372768.9800000002</v>
      </c>
      <c r="G99" s="45">
        <f t="shared" si="5"/>
        <v>3314.2885511271888</v>
      </c>
      <c r="I99" s="45">
        <f>G99</f>
        <v>3314.2885511271888</v>
      </c>
      <c r="K99" s="45">
        <f t="shared" si="6"/>
        <v>0</v>
      </c>
      <c r="L99" s="28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x14ac:dyDescent="0.25">
      <c r="A100" s="16" t="s">
        <v>523</v>
      </c>
      <c r="B100" s="10">
        <v>2.0108204272517784E-2</v>
      </c>
      <c r="C100" s="10">
        <v>2.2280000000000001E-2</v>
      </c>
      <c r="D100" s="10">
        <f t="shared" si="4"/>
        <v>2.1717957274822175E-3</v>
      </c>
      <c r="E100" s="45">
        <v>164292.66999999998</v>
      </c>
      <c r="G100" s="45">
        <f t="shared" si="5"/>
        <v>356.81011876264586</v>
      </c>
      <c r="I100" s="45">
        <f>G100</f>
        <v>356.81011876264586</v>
      </c>
      <c r="K100" s="45">
        <f t="shared" si="6"/>
        <v>0</v>
      </c>
      <c r="L100" s="28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x14ac:dyDescent="0.25">
      <c r="A101" s="16" t="s">
        <v>524</v>
      </c>
      <c r="B101" s="10">
        <v>2.0108204272517784E-2</v>
      </c>
      <c r="C101" s="10">
        <v>2.2280000000000001E-2</v>
      </c>
      <c r="D101" s="10">
        <f t="shared" si="4"/>
        <v>2.1717957274822175E-3</v>
      </c>
      <c r="E101" s="45">
        <v>49270839.240000002</v>
      </c>
      <c r="G101" s="45">
        <f t="shared" si="5"/>
        <v>107006.19815089519</v>
      </c>
      <c r="K101" s="45">
        <f t="shared" si="6"/>
        <v>107006.19815089519</v>
      </c>
      <c r="L101" s="28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x14ac:dyDescent="0.25">
      <c r="A102" s="16" t="s">
        <v>525</v>
      </c>
      <c r="B102" s="10">
        <v>1.0376261571761348E-2</v>
      </c>
      <c r="C102" s="10">
        <v>9.8032000000000032E-3</v>
      </c>
      <c r="D102" s="10">
        <f t="shared" si="4"/>
        <v>-5.7306157176134458E-4</v>
      </c>
      <c r="E102" s="45">
        <v>2736920.2100000004</v>
      </c>
      <c r="G102" s="45">
        <f t="shared" si="5"/>
        <v>-1568.4237973279894</v>
      </c>
      <c r="K102" s="45">
        <f t="shared" si="6"/>
        <v>-1568.4237973279894</v>
      </c>
      <c r="L102" s="28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x14ac:dyDescent="0.25">
      <c r="A103" s="16" t="s">
        <v>526</v>
      </c>
      <c r="B103" s="10">
        <v>0</v>
      </c>
      <c r="C103" s="10">
        <v>0</v>
      </c>
      <c r="D103" s="10">
        <f t="shared" si="4"/>
        <v>0</v>
      </c>
      <c r="E103" s="45">
        <v>125777.57000000005</v>
      </c>
      <c r="G103" s="45">
        <f t="shared" si="5"/>
        <v>0</v>
      </c>
      <c r="K103" s="45">
        <f t="shared" si="6"/>
        <v>0</v>
      </c>
      <c r="L103" s="28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x14ac:dyDescent="0.25">
      <c r="A104" s="16" t="s">
        <v>527</v>
      </c>
      <c r="B104" s="10">
        <v>0</v>
      </c>
      <c r="C104" s="10">
        <v>0</v>
      </c>
      <c r="D104" s="10">
        <f t="shared" si="4"/>
        <v>0</v>
      </c>
      <c r="E104" s="45">
        <v>10.83</v>
      </c>
      <c r="G104" s="45">
        <f t="shared" si="5"/>
        <v>0</v>
      </c>
      <c r="K104" s="45">
        <f t="shared" si="6"/>
        <v>0</v>
      </c>
      <c r="L104" s="28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x14ac:dyDescent="0.25">
      <c r="A105" s="16" t="s">
        <v>528</v>
      </c>
      <c r="B105" s="10">
        <v>0</v>
      </c>
      <c r="C105" s="10">
        <v>0</v>
      </c>
      <c r="D105" s="10">
        <f t="shared" si="4"/>
        <v>0</v>
      </c>
      <c r="E105" s="45">
        <v>44.279999999999994</v>
      </c>
      <c r="G105" s="45">
        <f t="shared" si="5"/>
        <v>0</v>
      </c>
      <c r="K105" s="45">
        <f t="shared" si="6"/>
        <v>0</v>
      </c>
      <c r="L105" s="28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x14ac:dyDescent="0.25">
      <c r="A106" s="16" t="s">
        <v>529</v>
      </c>
      <c r="B106" s="10">
        <v>0</v>
      </c>
      <c r="C106" s="10">
        <v>0</v>
      </c>
      <c r="D106" s="10">
        <f t="shared" si="4"/>
        <v>0</v>
      </c>
      <c r="E106" s="45">
        <v>133003.42999999996</v>
      </c>
      <c r="G106" s="45">
        <f t="shared" si="5"/>
        <v>0</v>
      </c>
      <c r="K106" s="45">
        <f t="shared" si="6"/>
        <v>0</v>
      </c>
      <c r="L106" s="28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x14ac:dyDescent="0.25">
      <c r="A107" s="16" t="s">
        <v>530</v>
      </c>
      <c r="B107" s="10">
        <v>0</v>
      </c>
      <c r="C107" s="10">
        <v>0</v>
      </c>
      <c r="D107" s="10">
        <f t="shared" si="4"/>
        <v>0</v>
      </c>
      <c r="E107" s="45">
        <v>11.31</v>
      </c>
      <c r="G107" s="45">
        <f t="shared" si="5"/>
        <v>0</v>
      </c>
      <c r="K107" s="45">
        <f t="shared" si="6"/>
        <v>0</v>
      </c>
      <c r="L107" s="28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x14ac:dyDescent="0.25">
      <c r="A108" s="16" t="s">
        <v>531</v>
      </c>
      <c r="B108" s="10">
        <v>0</v>
      </c>
      <c r="C108" s="10">
        <v>0</v>
      </c>
      <c r="D108" s="10">
        <f t="shared" si="4"/>
        <v>0</v>
      </c>
      <c r="E108" s="45">
        <v>474554.25</v>
      </c>
      <c r="G108" s="45">
        <f t="shared" si="5"/>
        <v>0</v>
      </c>
      <c r="K108" s="45">
        <f t="shared" si="6"/>
        <v>0</v>
      </c>
      <c r="L108" s="28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x14ac:dyDescent="0.25">
      <c r="A109" s="16" t="s">
        <v>532</v>
      </c>
      <c r="B109" s="10">
        <v>2.3744775754817343E-2</v>
      </c>
      <c r="C109" s="10">
        <v>3.0189400000000002E-2</v>
      </c>
      <c r="D109" s="10">
        <f t="shared" si="4"/>
        <v>6.4446242451826584E-3</v>
      </c>
      <c r="E109" s="45">
        <v>487938.91000000009</v>
      </c>
      <c r="G109" s="45">
        <f t="shared" si="5"/>
        <v>3144.5829295539997</v>
      </c>
      <c r="I109" s="45">
        <f>G109</f>
        <v>3144.5829295539997</v>
      </c>
      <c r="K109" s="45">
        <f t="shared" si="6"/>
        <v>0</v>
      </c>
      <c r="L109" s="28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x14ac:dyDescent="0.25">
      <c r="A110" s="16" t="s">
        <v>533</v>
      </c>
      <c r="B110" s="10">
        <v>2.4874025949409299E-2</v>
      </c>
      <c r="C110" s="10">
        <v>2.7961400000000004E-2</v>
      </c>
      <c r="D110" s="10">
        <f t="shared" si="4"/>
        <v>3.0873740505907056E-3</v>
      </c>
      <c r="E110" s="45">
        <v>15511.040000000006</v>
      </c>
      <c r="G110" s="45">
        <f t="shared" si="5"/>
        <v>47.888382393674476</v>
      </c>
      <c r="I110" s="45">
        <f>G110</f>
        <v>47.888382393674476</v>
      </c>
      <c r="K110" s="45">
        <f t="shared" si="6"/>
        <v>0</v>
      </c>
      <c r="L110" s="28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x14ac:dyDescent="0.25">
      <c r="A111" s="16" t="s">
        <v>534</v>
      </c>
      <c r="B111" s="10">
        <v>2.6460013776045906E-2</v>
      </c>
      <c r="C111" s="10">
        <v>1.9606400000000003E-2</v>
      </c>
      <c r="D111" s="10">
        <f t="shared" si="4"/>
        <v>-6.8536137760459026E-3</v>
      </c>
      <c r="E111" s="45">
        <v>4291.9199999999992</v>
      </c>
      <c r="G111" s="45">
        <f t="shared" si="5"/>
        <v>-29.415162037686926</v>
      </c>
      <c r="I111" s="45">
        <f>G111</f>
        <v>-29.415162037686926</v>
      </c>
      <c r="K111" s="45">
        <f t="shared" si="6"/>
        <v>0</v>
      </c>
      <c r="L111" s="28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x14ac:dyDescent="0.25">
      <c r="A112" s="16" t="s">
        <v>535</v>
      </c>
      <c r="B112" s="10">
        <v>3.1295308310013079E-2</v>
      </c>
      <c r="C112" s="10">
        <v>3.0189400000000002E-2</v>
      </c>
      <c r="D112" s="10">
        <f t="shared" si="4"/>
        <v>-1.1059083100130769E-3</v>
      </c>
      <c r="E112" s="45">
        <v>2739000</v>
      </c>
      <c r="G112" s="45">
        <f t="shared" si="5"/>
        <v>-3029.0828611258175</v>
      </c>
      <c r="I112" s="45">
        <f>G112</f>
        <v>-3029.0828611258175</v>
      </c>
      <c r="K112" s="45">
        <f t="shared" si="6"/>
        <v>0</v>
      </c>
      <c r="L112" s="28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x14ac:dyDescent="0.25">
      <c r="A113" s="16" t="s">
        <v>536</v>
      </c>
      <c r="B113" s="10">
        <v>3.1295308310013079E-2</v>
      </c>
      <c r="C113" s="10">
        <v>3.0189400000000002E-2</v>
      </c>
      <c r="D113" s="10">
        <f t="shared" si="4"/>
        <v>-1.1059083100130769E-3</v>
      </c>
      <c r="E113" s="45">
        <v>402365.14999999997</v>
      </c>
      <c r="G113" s="45">
        <f t="shared" si="5"/>
        <v>-444.97896304465814</v>
      </c>
      <c r="I113" s="45">
        <f>G113</f>
        <v>-444.97896304465814</v>
      </c>
      <c r="K113" s="45">
        <f t="shared" si="6"/>
        <v>0</v>
      </c>
      <c r="L113" s="28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x14ac:dyDescent="0.25">
      <c r="A114" s="16" t="s">
        <v>537</v>
      </c>
      <c r="B114" s="10">
        <v>2.4874025949409299E-2</v>
      </c>
      <c r="C114" s="10">
        <v>2.7961400000000004E-2</v>
      </c>
      <c r="D114" s="10">
        <f t="shared" si="4"/>
        <v>3.0873740505907056E-3</v>
      </c>
      <c r="E114" s="45">
        <v>1208177.75</v>
      </c>
      <c r="G114" s="45">
        <f t="shared" si="5"/>
        <v>3730.0966338510648</v>
      </c>
      <c r="K114" s="45">
        <f t="shared" si="6"/>
        <v>3730.0966338510648</v>
      </c>
      <c r="L114" s="28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x14ac:dyDescent="0.25">
      <c r="A115" s="16" t="s">
        <v>538</v>
      </c>
      <c r="B115" s="10">
        <v>2.6460013776045906E-2</v>
      </c>
      <c r="C115" s="10">
        <v>1.9606400000000003E-2</v>
      </c>
      <c r="D115" s="10">
        <f t="shared" si="4"/>
        <v>-6.8536137760459026E-3</v>
      </c>
      <c r="E115" s="45">
        <v>1249683.53</v>
      </c>
      <c r="G115" s="45">
        <f t="shared" si="5"/>
        <v>-8564.8482569056723</v>
      </c>
      <c r="K115" s="45">
        <f t="shared" si="6"/>
        <v>-8564.8482569056723</v>
      </c>
      <c r="L115" s="28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x14ac:dyDescent="0.25">
      <c r="A116" s="16" t="s">
        <v>539</v>
      </c>
      <c r="B116" s="10">
        <v>8.0168683604300434E-3</v>
      </c>
      <c r="C116" s="10">
        <v>1.35908E-2</v>
      </c>
      <c r="D116" s="10">
        <f t="shared" si="4"/>
        <v>5.5739316395699567E-3</v>
      </c>
      <c r="E116" s="45">
        <v>415118.31</v>
      </c>
      <c r="G116" s="45">
        <f t="shared" si="5"/>
        <v>2313.8410822738097</v>
      </c>
      <c r="K116" s="45">
        <f t="shared" si="6"/>
        <v>2313.8410822738097</v>
      </c>
      <c r="L116" s="28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x14ac:dyDescent="0.25">
      <c r="A117" s="16" t="s">
        <v>540</v>
      </c>
      <c r="B117" s="10">
        <v>3.1295308310013079E-2</v>
      </c>
      <c r="C117" s="10">
        <v>3.0189400000000002E-2</v>
      </c>
      <c r="D117" s="10">
        <f t="shared" si="4"/>
        <v>-1.1059083100130769E-3</v>
      </c>
      <c r="E117" s="45">
        <v>11176189.207499998</v>
      </c>
      <c r="G117" s="45">
        <f t="shared" si="5"/>
        <v>-12359.840518852712</v>
      </c>
      <c r="K117" s="45">
        <f t="shared" si="6"/>
        <v>-12359.840518852712</v>
      </c>
      <c r="L117" s="28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x14ac:dyDescent="0.25">
      <c r="A118" s="16" t="s">
        <v>541</v>
      </c>
      <c r="B118" s="10">
        <v>2.0087212753436182E-2</v>
      </c>
      <c r="C118" s="10">
        <v>2.2837000000000003E-2</v>
      </c>
      <c r="D118" s="10">
        <f t="shared" si="4"/>
        <v>2.7497872465638215E-3</v>
      </c>
      <c r="E118" s="45">
        <v>43211.57</v>
      </c>
      <c r="G118" s="45">
        <f t="shared" si="5"/>
        <v>118.82262408999983</v>
      </c>
      <c r="K118" s="45">
        <f t="shared" si="6"/>
        <v>118.82262408999983</v>
      </c>
      <c r="L118" s="28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x14ac:dyDescent="0.25">
      <c r="A119" s="16" t="s">
        <v>542</v>
      </c>
      <c r="B119" s="10">
        <v>2.3954164796978605E-2</v>
      </c>
      <c r="C119" s="10">
        <v>2.7515800000000007E-2</v>
      </c>
      <c r="D119" s="10">
        <f t="shared" si="4"/>
        <v>3.5616352030214023E-3</v>
      </c>
      <c r="E119" s="45">
        <v>9648517.7145833336</v>
      </c>
      <c r="G119" s="45">
        <f t="shared" si="5"/>
        <v>34364.500349235605</v>
      </c>
      <c r="K119" s="45">
        <f t="shared" si="6"/>
        <v>34364.500349235605</v>
      </c>
      <c r="L119" s="28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x14ac:dyDescent="0.25">
      <c r="A120" s="16" t="s">
        <v>543</v>
      </c>
      <c r="B120" s="10">
        <v>2.5424750897031216E-2</v>
      </c>
      <c r="C120" s="10">
        <v>2.8295600000000004E-2</v>
      </c>
      <c r="D120" s="10">
        <f t="shared" si="4"/>
        <v>2.870849102968788E-3</v>
      </c>
      <c r="E120" s="45">
        <v>3450542.5037500006</v>
      </c>
      <c r="G120" s="45">
        <f t="shared" si="5"/>
        <v>9905.9868516463648</v>
      </c>
      <c r="K120" s="45">
        <f t="shared" si="6"/>
        <v>9905.9868516463648</v>
      </c>
      <c r="L120" s="28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x14ac:dyDescent="0.25">
      <c r="A121" s="16" t="s">
        <v>544</v>
      </c>
      <c r="B121" s="10">
        <v>0</v>
      </c>
      <c r="C121" s="10">
        <v>0</v>
      </c>
      <c r="D121" s="10">
        <f t="shared" si="4"/>
        <v>0</v>
      </c>
      <c r="E121" s="45">
        <v>0.5</v>
      </c>
      <c r="G121" s="45">
        <f t="shared" si="5"/>
        <v>0</v>
      </c>
      <c r="K121" s="45">
        <f t="shared" si="6"/>
        <v>0</v>
      </c>
      <c r="L121" s="28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x14ac:dyDescent="0.25">
      <c r="A122" s="16" t="s">
        <v>545</v>
      </c>
      <c r="B122" s="10">
        <v>0</v>
      </c>
      <c r="C122" s="10">
        <v>0</v>
      </c>
      <c r="D122" s="10">
        <f t="shared" si="4"/>
        <v>0</v>
      </c>
      <c r="E122" s="45">
        <v>44446</v>
      </c>
      <c r="G122" s="45">
        <f t="shared" si="5"/>
        <v>0</v>
      </c>
      <c r="K122" s="45">
        <f t="shared" si="6"/>
        <v>0</v>
      </c>
      <c r="L122" s="28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x14ac:dyDescent="0.25">
      <c r="A123" s="16" t="s">
        <v>546</v>
      </c>
      <c r="B123" s="10">
        <v>1.4271353912250779E-2</v>
      </c>
      <c r="C123" s="10">
        <v>1.4271353912250779E-2</v>
      </c>
      <c r="D123" s="10">
        <f t="shared" si="4"/>
        <v>0</v>
      </c>
      <c r="E123" s="45">
        <v>65796.14</v>
      </c>
      <c r="G123" s="45">
        <f t="shared" si="5"/>
        <v>0</v>
      </c>
      <c r="K123" s="45">
        <f t="shared" si="6"/>
        <v>0</v>
      </c>
      <c r="L123" s="28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x14ac:dyDescent="0.25">
      <c r="A124" s="16" t="s">
        <v>547</v>
      </c>
      <c r="B124" s="10">
        <v>1.5904641093406943E-2</v>
      </c>
      <c r="C124" s="10">
        <v>1.5904641093406943E-2</v>
      </c>
      <c r="D124" s="10">
        <f t="shared" si="4"/>
        <v>0</v>
      </c>
      <c r="E124" s="45">
        <v>9570562.75</v>
      </c>
      <c r="G124" s="45">
        <f t="shared" si="5"/>
        <v>0</v>
      </c>
      <c r="K124" s="45">
        <f t="shared" si="6"/>
        <v>0</v>
      </c>
      <c r="L124" s="28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x14ac:dyDescent="0.25">
      <c r="A125" s="16" t="s">
        <v>548</v>
      </c>
      <c r="B125" s="10">
        <v>9.0772590011505335E-3</v>
      </c>
      <c r="C125" s="10">
        <v>9.0772590011505335E-3</v>
      </c>
      <c r="D125" s="10">
        <f t="shared" si="4"/>
        <v>0</v>
      </c>
      <c r="E125" s="45">
        <v>20655713.266666662</v>
      </c>
      <c r="G125" s="45">
        <f t="shared" si="5"/>
        <v>0</v>
      </c>
      <c r="K125" s="45">
        <f t="shared" si="6"/>
        <v>0</v>
      </c>
      <c r="L125" s="28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x14ac:dyDescent="0.25">
      <c r="A126" s="16" t="s">
        <v>549</v>
      </c>
      <c r="B126" s="10">
        <v>3.2436933235043791E-2</v>
      </c>
      <c r="C126" s="10">
        <v>3.2436933235043791E-2</v>
      </c>
      <c r="D126" s="10">
        <f t="shared" si="4"/>
        <v>0</v>
      </c>
      <c r="E126" s="45">
        <v>104404732.69625001</v>
      </c>
      <c r="G126" s="45">
        <f t="shared" si="5"/>
        <v>0</v>
      </c>
      <c r="K126" s="45">
        <f t="shared" si="6"/>
        <v>0</v>
      </c>
      <c r="L126" s="28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x14ac:dyDescent="0.25">
      <c r="A127" s="16" t="s">
        <v>550</v>
      </c>
      <c r="B127" s="10">
        <v>2.3907517352070039E-2</v>
      </c>
      <c r="C127" s="10">
        <v>2.3907517352070039E-2</v>
      </c>
      <c r="D127" s="10">
        <f t="shared" si="4"/>
        <v>0</v>
      </c>
      <c r="E127" s="45">
        <v>9813256.3599999994</v>
      </c>
      <c r="G127" s="45">
        <f t="shared" si="5"/>
        <v>0</v>
      </c>
      <c r="K127" s="45">
        <f t="shared" si="6"/>
        <v>0</v>
      </c>
      <c r="L127" s="28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x14ac:dyDescent="0.25">
      <c r="A128" s="16" t="s">
        <v>551</v>
      </c>
      <c r="B128" s="10">
        <v>2.7652944547597438E-2</v>
      </c>
      <c r="C128" s="10">
        <v>2.7652944547597438E-2</v>
      </c>
      <c r="D128" s="10">
        <f t="shared" si="4"/>
        <v>0</v>
      </c>
      <c r="E128" s="45">
        <v>25458.41</v>
      </c>
      <c r="G128" s="45">
        <f t="shared" si="5"/>
        <v>0</v>
      </c>
      <c r="K128" s="45">
        <f t="shared" si="6"/>
        <v>0</v>
      </c>
      <c r="L128" s="28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x14ac:dyDescent="0.25">
      <c r="A129" s="16" t="s">
        <v>552</v>
      </c>
      <c r="B129" s="10">
        <v>3.0970570494724566E-2</v>
      </c>
      <c r="C129" s="10">
        <v>3.0970570494724566E-2</v>
      </c>
      <c r="D129" s="10">
        <f t="shared" si="4"/>
        <v>0</v>
      </c>
      <c r="E129" s="45">
        <v>1960876.8099999996</v>
      </c>
      <c r="G129" s="45">
        <f t="shared" si="5"/>
        <v>0</v>
      </c>
      <c r="K129" s="45">
        <f t="shared" si="6"/>
        <v>0</v>
      </c>
      <c r="L129" s="28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x14ac:dyDescent="0.25">
      <c r="A130" s="16" t="s">
        <v>553</v>
      </c>
      <c r="B130" s="10">
        <v>0</v>
      </c>
      <c r="C130" s="10">
        <v>0</v>
      </c>
      <c r="D130" s="10">
        <f t="shared" si="4"/>
        <v>0</v>
      </c>
      <c r="E130" s="45">
        <v>1133.9799999999998</v>
      </c>
      <c r="G130" s="45">
        <f t="shared" si="5"/>
        <v>0</v>
      </c>
      <c r="K130" s="45">
        <f t="shared" si="6"/>
        <v>0</v>
      </c>
      <c r="L130" s="28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x14ac:dyDescent="0.25">
      <c r="A131" s="16" t="s">
        <v>554</v>
      </c>
      <c r="B131" s="10">
        <v>2.3153554170797053E-2</v>
      </c>
      <c r="C131" s="10">
        <v>2.3153554170797053E-2</v>
      </c>
      <c r="D131" s="10">
        <f t="shared" si="4"/>
        <v>0</v>
      </c>
      <c r="E131" s="45">
        <v>28796.63</v>
      </c>
      <c r="G131" s="45">
        <f t="shared" si="5"/>
        <v>0</v>
      </c>
      <c r="K131" s="45">
        <f t="shared" si="6"/>
        <v>0</v>
      </c>
      <c r="L131" s="28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x14ac:dyDescent="0.25">
      <c r="A132" s="16" t="s">
        <v>555</v>
      </c>
      <c r="B132" s="10">
        <v>0</v>
      </c>
      <c r="C132" s="10">
        <v>0</v>
      </c>
      <c r="D132" s="10">
        <f t="shared" si="4"/>
        <v>0</v>
      </c>
      <c r="E132" s="45">
        <v>2393.8300000000004</v>
      </c>
      <c r="G132" s="45">
        <f t="shared" si="5"/>
        <v>0</v>
      </c>
      <c r="K132" s="45">
        <f t="shared" si="6"/>
        <v>0</v>
      </c>
      <c r="L132" s="28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x14ac:dyDescent="0.25">
      <c r="A133" s="16" t="s">
        <v>556</v>
      </c>
      <c r="B133" s="10">
        <v>0</v>
      </c>
      <c r="C133" s="10">
        <v>0</v>
      </c>
      <c r="D133" s="10">
        <f t="shared" si="4"/>
        <v>0</v>
      </c>
      <c r="E133" s="45">
        <v>221142.75</v>
      </c>
      <c r="G133" s="45">
        <f t="shared" si="5"/>
        <v>0</v>
      </c>
      <c r="K133" s="45">
        <f t="shared" si="6"/>
        <v>0</v>
      </c>
      <c r="L133" s="28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x14ac:dyDescent="0.25">
      <c r="A134" s="16" t="s">
        <v>557</v>
      </c>
      <c r="B134" s="10">
        <v>0</v>
      </c>
      <c r="C134" s="10">
        <v>0</v>
      </c>
      <c r="D134" s="10">
        <f t="shared" ref="D134:D197" si="7">C134-B134</f>
        <v>0</v>
      </c>
      <c r="E134" s="45">
        <v>103618.65000000001</v>
      </c>
      <c r="G134" s="45">
        <f t="shared" ref="G134:G197" si="8">E134*(D134)</f>
        <v>0</v>
      </c>
      <c r="K134" s="45">
        <f t="shared" ref="K134:K197" si="9">G134-I134-J134</f>
        <v>0</v>
      </c>
      <c r="L134" s="28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x14ac:dyDescent="0.25">
      <c r="A135" s="16" t="s">
        <v>558</v>
      </c>
      <c r="B135" s="10">
        <v>0</v>
      </c>
      <c r="C135" s="10">
        <v>0</v>
      </c>
      <c r="D135" s="10">
        <f t="shared" si="7"/>
        <v>0</v>
      </c>
      <c r="E135" s="45">
        <v>8132.9299999999976</v>
      </c>
      <c r="G135" s="45">
        <f t="shared" si="8"/>
        <v>0</v>
      </c>
      <c r="K135" s="45">
        <f t="shared" si="9"/>
        <v>0</v>
      </c>
      <c r="L135" s="28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x14ac:dyDescent="0.25">
      <c r="A136" s="16" t="s">
        <v>559</v>
      </c>
      <c r="B136" s="10">
        <v>0.19674408513716746</v>
      </c>
      <c r="C136" s="10">
        <v>0.19674408513716746</v>
      </c>
      <c r="D136" s="10">
        <f t="shared" si="7"/>
        <v>0</v>
      </c>
      <c r="E136" s="45">
        <v>345518.43000000005</v>
      </c>
      <c r="G136" s="45">
        <f t="shared" si="8"/>
        <v>0</v>
      </c>
      <c r="K136" s="45">
        <f t="shared" si="9"/>
        <v>0</v>
      </c>
      <c r="L136" s="28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x14ac:dyDescent="0.25">
      <c r="A137" s="16" t="s">
        <v>560</v>
      </c>
      <c r="B137" s="10">
        <v>2.1647543130252855E-2</v>
      </c>
      <c r="C137" s="10">
        <v>2.1647543130252855E-2</v>
      </c>
      <c r="D137" s="10">
        <f t="shared" si="7"/>
        <v>0</v>
      </c>
      <c r="E137" s="45">
        <v>16950256.180000003</v>
      </c>
      <c r="G137" s="45">
        <f t="shared" si="8"/>
        <v>0</v>
      </c>
      <c r="K137" s="45">
        <f t="shared" si="9"/>
        <v>0</v>
      </c>
      <c r="L137" s="28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x14ac:dyDescent="0.25">
      <c r="A138" s="16" t="s">
        <v>561</v>
      </c>
      <c r="B138" s="10">
        <v>3.9654862926062386E-2</v>
      </c>
      <c r="C138" s="10">
        <v>3.9654862926062386E-2</v>
      </c>
      <c r="D138" s="10">
        <f t="shared" si="7"/>
        <v>0</v>
      </c>
      <c r="E138" s="45">
        <v>1074205.5900000001</v>
      </c>
      <c r="G138" s="45">
        <f t="shared" si="8"/>
        <v>0</v>
      </c>
      <c r="K138" s="45">
        <f t="shared" si="9"/>
        <v>0</v>
      </c>
      <c r="L138" s="28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x14ac:dyDescent="0.25">
      <c r="A139" s="16" t="s">
        <v>562</v>
      </c>
      <c r="B139" s="10">
        <v>4.5377402412164203E-2</v>
      </c>
      <c r="C139" s="10">
        <v>4.5377402412164203E-2</v>
      </c>
      <c r="D139" s="10">
        <f t="shared" si="7"/>
        <v>0</v>
      </c>
      <c r="E139" s="45">
        <v>105977.86000000003</v>
      </c>
      <c r="G139" s="45">
        <f t="shared" si="8"/>
        <v>0</v>
      </c>
      <c r="K139" s="45">
        <f t="shared" si="9"/>
        <v>0</v>
      </c>
      <c r="L139" s="28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x14ac:dyDescent="0.25">
      <c r="A140" s="16" t="s">
        <v>563</v>
      </c>
      <c r="B140" s="10">
        <v>4.5276863238865456E-2</v>
      </c>
      <c r="C140" s="10">
        <v>4.5276863238865456E-2</v>
      </c>
      <c r="D140" s="10">
        <f t="shared" si="7"/>
        <v>0</v>
      </c>
      <c r="E140" s="45">
        <v>144356.29</v>
      </c>
      <c r="G140" s="45">
        <f t="shared" si="8"/>
        <v>0</v>
      </c>
      <c r="K140" s="45">
        <f t="shared" si="9"/>
        <v>0</v>
      </c>
      <c r="L140" s="28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x14ac:dyDescent="0.25">
      <c r="A141" s="16" t="s">
        <v>564</v>
      </c>
      <c r="B141" s="10">
        <v>4.24E-2</v>
      </c>
      <c r="C141" s="10">
        <v>4.24E-2</v>
      </c>
      <c r="D141" s="10">
        <f t="shared" si="7"/>
        <v>0</v>
      </c>
      <c r="E141" s="45">
        <v>1094.1499999999999</v>
      </c>
      <c r="G141" s="45">
        <f t="shared" si="8"/>
        <v>0</v>
      </c>
      <c r="K141" s="45">
        <f t="shared" si="9"/>
        <v>0</v>
      </c>
      <c r="L141" s="28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x14ac:dyDescent="0.25">
      <c r="A142" s="16" t="s">
        <v>565</v>
      </c>
      <c r="B142" s="10">
        <v>6.75366362855786E-2</v>
      </c>
      <c r="C142" s="10">
        <v>6.75366362855786E-2</v>
      </c>
      <c r="D142" s="10">
        <f t="shared" si="7"/>
        <v>0</v>
      </c>
      <c r="E142" s="45">
        <v>64113.349999999984</v>
      </c>
      <c r="G142" s="45">
        <f t="shared" si="8"/>
        <v>0</v>
      </c>
      <c r="K142" s="45">
        <f t="shared" si="9"/>
        <v>0</v>
      </c>
      <c r="L142" s="28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x14ac:dyDescent="0.25">
      <c r="A143" s="16" t="s">
        <v>566</v>
      </c>
      <c r="B143" s="10">
        <v>4.2508825575997708E-2</v>
      </c>
      <c r="C143" s="10">
        <v>4.2508825575997708E-2</v>
      </c>
      <c r="D143" s="10">
        <f t="shared" si="7"/>
        <v>0</v>
      </c>
      <c r="E143" s="45">
        <v>2456499.5099999993</v>
      </c>
      <c r="G143" s="45">
        <f t="shared" si="8"/>
        <v>0</v>
      </c>
      <c r="K143" s="45">
        <f t="shared" si="9"/>
        <v>0</v>
      </c>
      <c r="L143" s="28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x14ac:dyDescent="0.25">
      <c r="A144" s="16" t="s">
        <v>567</v>
      </c>
      <c r="B144" s="10">
        <v>3.6376301125124057E-2</v>
      </c>
      <c r="C144" s="10">
        <v>3.6376301125124057E-2</v>
      </c>
      <c r="D144" s="10">
        <f t="shared" si="7"/>
        <v>0</v>
      </c>
      <c r="E144" s="45">
        <v>2132789.6900000004</v>
      </c>
      <c r="G144" s="45">
        <f t="shared" si="8"/>
        <v>0</v>
      </c>
      <c r="K144" s="45">
        <f t="shared" si="9"/>
        <v>0</v>
      </c>
      <c r="L144" s="28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x14ac:dyDescent="0.25">
      <c r="A145" s="16" t="s">
        <v>568</v>
      </c>
      <c r="B145" s="10">
        <v>3.717726425577577E-2</v>
      </c>
      <c r="C145" s="10">
        <v>3.717726425577577E-2</v>
      </c>
      <c r="D145" s="10">
        <f t="shared" si="7"/>
        <v>0</v>
      </c>
      <c r="E145" s="45">
        <v>1555655.08</v>
      </c>
      <c r="G145" s="45">
        <f t="shared" si="8"/>
        <v>0</v>
      </c>
      <c r="K145" s="45">
        <f t="shared" si="9"/>
        <v>0</v>
      </c>
      <c r="L145" s="28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x14ac:dyDescent="0.25">
      <c r="A146" s="16" t="s">
        <v>569</v>
      </c>
      <c r="B146" s="10">
        <v>3.7037342583204368E-2</v>
      </c>
      <c r="C146" s="10">
        <v>3.7037342583204368E-2</v>
      </c>
      <c r="D146" s="10">
        <f t="shared" si="7"/>
        <v>0</v>
      </c>
      <c r="E146" s="45">
        <v>1467923.8900000004</v>
      </c>
      <c r="G146" s="45">
        <f t="shared" si="8"/>
        <v>0</v>
      </c>
      <c r="K146" s="45">
        <f t="shared" si="9"/>
        <v>0</v>
      </c>
      <c r="L146" s="28"/>
    </row>
    <row r="147" spans="1:34" x14ac:dyDescent="0.25">
      <c r="A147" s="16" t="s">
        <v>570</v>
      </c>
      <c r="B147" s="10">
        <v>3.6237014811737633E-2</v>
      </c>
      <c r="C147" s="10">
        <v>3.6237014811737633E-2</v>
      </c>
      <c r="D147" s="10">
        <f t="shared" si="7"/>
        <v>0</v>
      </c>
      <c r="E147" s="45">
        <v>2083698.1299999992</v>
      </c>
      <c r="G147" s="45">
        <f t="shared" si="8"/>
        <v>0</v>
      </c>
      <c r="K147" s="45">
        <f t="shared" si="9"/>
        <v>0</v>
      </c>
      <c r="L147" s="28"/>
    </row>
    <row r="148" spans="1:34" x14ac:dyDescent="0.25">
      <c r="A148" s="16" t="s">
        <v>571</v>
      </c>
      <c r="B148" s="10">
        <v>3.6237070449353453E-2</v>
      </c>
      <c r="C148" s="10">
        <v>3.6237070449353453E-2</v>
      </c>
      <c r="D148" s="10">
        <f t="shared" si="7"/>
        <v>0</v>
      </c>
      <c r="E148" s="45">
        <v>2075526.5</v>
      </c>
      <c r="G148" s="45">
        <f t="shared" si="8"/>
        <v>0</v>
      </c>
      <c r="K148" s="45">
        <f t="shared" si="9"/>
        <v>0</v>
      </c>
      <c r="L148" s="28"/>
    </row>
    <row r="149" spans="1:34" x14ac:dyDescent="0.25">
      <c r="A149" s="16" t="s">
        <v>572</v>
      </c>
      <c r="B149" s="10">
        <v>3.6376399009539769E-2</v>
      </c>
      <c r="C149" s="10">
        <v>3.6376399009539769E-2</v>
      </c>
      <c r="D149" s="10">
        <f t="shared" si="7"/>
        <v>0</v>
      </c>
      <c r="E149" s="45">
        <v>2137402.3299999996</v>
      </c>
      <c r="G149" s="45">
        <f t="shared" si="8"/>
        <v>0</v>
      </c>
      <c r="K149" s="45">
        <f t="shared" si="9"/>
        <v>0</v>
      </c>
      <c r="L149" s="28"/>
    </row>
    <row r="150" spans="1:34" x14ac:dyDescent="0.25">
      <c r="A150" s="16" t="s">
        <v>573</v>
      </c>
      <c r="B150" s="10">
        <v>0</v>
      </c>
      <c r="C150" s="10">
        <v>0</v>
      </c>
      <c r="D150" s="10">
        <f t="shared" si="7"/>
        <v>0</v>
      </c>
      <c r="E150" s="45">
        <v>8241.14</v>
      </c>
      <c r="G150" s="45">
        <f t="shared" si="8"/>
        <v>0</v>
      </c>
      <c r="K150" s="45">
        <f t="shared" si="9"/>
        <v>0</v>
      </c>
      <c r="L150" s="28"/>
    </row>
    <row r="151" spans="1:34" x14ac:dyDescent="0.25">
      <c r="A151" s="16" t="s">
        <v>574</v>
      </c>
      <c r="B151" s="10">
        <v>0.19790487257530875</v>
      </c>
      <c r="C151" s="10">
        <v>0.19790487257530875</v>
      </c>
      <c r="D151" s="10">
        <f t="shared" si="7"/>
        <v>0</v>
      </c>
      <c r="E151" s="45">
        <v>319042.17</v>
      </c>
      <c r="G151" s="45">
        <f t="shared" si="8"/>
        <v>0</v>
      </c>
      <c r="K151" s="45">
        <f t="shared" si="9"/>
        <v>0</v>
      </c>
      <c r="L151" s="28"/>
    </row>
    <row r="152" spans="1:34" x14ac:dyDescent="0.25">
      <c r="A152" s="16" t="s">
        <v>575</v>
      </c>
      <c r="B152" s="10">
        <v>2.8474852031924871E-2</v>
      </c>
      <c r="C152" s="10">
        <v>2.8474852031924871E-2</v>
      </c>
      <c r="D152" s="10">
        <f t="shared" si="7"/>
        <v>0</v>
      </c>
      <c r="E152" s="45">
        <v>1761469.2899999993</v>
      </c>
      <c r="G152" s="45">
        <f t="shared" si="8"/>
        <v>0</v>
      </c>
      <c r="K152" s="45">
        <f t="shared" si="9"/>
        <v>0</v>
      </c>
      <c r="L152" s="28"/>
    </row>
    <row r="153" spans="1:34" x14ac:dyDescent="0.25">
      <c r="A153" s="16" t="s">
        <v>576</v>
      </c>
      <c r="B153" s="10">
        <v>4.4317754366853875E-2</v>
      </c>
      <c r="C153" s="10">
        <v>4.4317754366853875E-2</v>
      </c>
      <c r="D153" s="10">
        <f t="shared" si="7"/>
        <v>0</v>
      </c>
      <c r="E153" s="45">
        <v>846906.63000000024</v>
      </c>
      <c r="G153" s="45">
        <f t="shared" si="8"/>
        <v>0</v>
      </c>
      <c r="K153" s="45">
        <f t="shared" si="9"/>
        <v>0</v>
      </c>
      <c r="L153" s="28"/>
    </row>
    <row r="154" spans="1:34" x14ac:dyDescent="0.25">
      <c r="A154" s="16" t="s">
        <v>577</v>
      </c>
      <c r="B154" s="10">
        <v>6.7285529655361886E-2</v>
      </c>
      <c r="C154" s="10">
        <v>6.7285529655361886E-2</v>
      </c>
      <c r="D154" s="10">
        <f t="shared" si="7"/>
        <v>0</v>
      </c>
      <c r="E154" s="45">
        <v>745241.96</v>
      </c>
      <c r="G154" s="45">
        <f t="shared" si="8"/>
        <v>0</v>
      </c>
      <c r="K154" s="45">
        <f t="shared" si="9"/>
        <v>0</v>
      </c>
      <c r="L154" s="28"/>
    </row>
    <row r="155" spans="1:34" x14ac:dyDescent="0.25">
      <c r="A155" s="16" t="s">
        <v>578</v>
      </c>
      <c r="B155" s="10">
        <v>7.8751730475180456E-2</v>
      </c>
      <c r="C155" s="10">
        <v>7.8751730475180456E-2</v>
      </c>
      <c r="D155" s="10">
        <f t="shared" si="7"/>
        <v>0</v>
      </c>
      <c r="E155" s="45">
        <v>483544.92999999993</v>
      </c>
      <c r="G155" s="45">
        <f t="shared" si="8"/>
        <v>0</v>
      </c>
      <c r="K155" s="45">
        <f t="shared" si="9"/>
        <v>0</v>
      </c>
      <c r="L155" s="28"/>
    </row>
    <row r="156" spans="1:34" x14ac:dyDescent="0.25">
      <c r="A156" s="16" t="s">
        <v>579</v>
      </c>
      <c r="B156" s="10">
        <v>0</v>
      </c>
      <c r="C156" s="10">
        <v>0</v>
      </c>
      <c r="D156" s="10">
        <f t="shared" si="7"/>
        <v>0</v>
      </c>
      <c r="E156" s="45">
        <v>9237.5700000000015</v>
      </c>
      <c r="G156" s="45">
        <f t="shared" si="8"/>
        <v>0</v>
      </c>
      <c r="K156" s="45">
        <f t="shared" si="9"/>
        <v>0</v>
      </c>
      <c r="L156" s="28"/>
    </row>
    <row r="157" spans="1:34" x14ac:dyDescent="0.25">
      <c r="A157" s="16" t="s">
        <v>580</v>
      </c>
      <c r="B157" s="10">
        <v>9.5398180096256599E-2</v>
      </c>
      <c r="C157" s="10">
        <v>9.5398180096256599E-2</v>
      </c>
      <c r="D157" s="10">
        <f t="shared" si="7"/>
        <v>0</v>
      </c>
      <c r="E157" s="45">
        <v>21667.080000000005</v>
      </c>
      <c r="G157" s="45">
        <f t="shared" si="8"/>
        <v>0</v>
      </c>
      <c r="K157" s="45">
        <f t="shared" si="9"/>
        <v>0</v>
      </c>
      <c r="L157" s="28"/>
    </row>
    <row r="158" spans="1:34" x14ac:dyDescent="0.25">
      <c r="A158" s="16" t="s">
        <v>581</v>
      </c>
      <c r="B158" s="10">
        <v>3.9993531516440049E-2</v>
      </c>
      <c r="C158" s="10">
        <v>3.9993531516440049E-2</v>
      </c>
      <c r="D158" s="10">
        <f t="shared" si="7"/>
        <v>0</v>
      </c>
      <c r="E158" s="45">
        <v>9772933.129999999</v>
      </c>
      <c r="G158" s="45">
        <f t="shared" si="8"/>
        <v>0</v>
      </c>
      <c r="K158" s="45">
        <f t="shared" si="9"/>
        <v>0</v>
      </c>
      <c r="L158" s="28"/>
    </row>
    <row r="159" spans="1:34" x14ac:dyDescent="0.25">
      <c r="A159" s="16" t="s">
        <v>582</v>
      </c>
      <c r="B159" s="10">
        <v>3.7224338847933511E-2</v>
      </c>
      <c r="C159" s="10">
        <v>3.7224338847933511E-2</v>
      </c>
      <c r="D159" s="10">
        <f t="shared" si="7"/>
        <v>0</v>
      </c>
      <c r="E159" s="45">
        <v>361860.02</v>
      </c>
      <c r="G159" s="45">
        <f t="shared" si="8"/>
        <v>0</v>
      </c>
      <c r="K159" s="45">
        <f t="shared" si="9"/>
        <v>0</v>
      </c>
      <c r="L159" s="28"/>
    </row>
    <row r="160" spans="1:34" x14ac:dyDescent="0.25">
      <c r="A160" s="16" t="s">
        <v>583</v>
      </c>
      <c r="B160" s="10">
        <v>3.7684865541665093E-2</v>
      </c>
      <c r="C160" s="10">
        <v>3.7684865541665093E-2</v>
      </c>
      <c r="D160" s="10">
        <f t="shared" si="7"/>
        <v>0</v>
      </c>
      <c r="E160" s="45">
        <v>97996.900000000009</v>
      </c>
      <c r="G160" s="45">
        <f t="shared" si="8"/>
        <v>0</v>
      </c>
      <c r="K160" s="45">
        <f t="shared" si="9"/>
        <v>0</v>
      </c>
      <c r="L160" s="28"/>
    </row>
    <row r="161" spans="1:12" x14ac:dyDescent="0.25">
      <c r="A161" s="16" t="s">
        <v>584</v>
      </c>
      <c r="B161" s="10">
        <v>3.768588244743238E-2</v>
      </c>
      <c r="C161" s="10">
        <v>3.768588244743238E-2</v>
      </c>
      <c r="D161" s="10">
        <f t="shared" si="7"/>
        <v>0</v>
      </c>
      <c r="E161" s="45">
        <v>97861.58</v>
      </c>
      <c r="G161" s="45">
        <f t="shared" si="8"/>
        <v>0</v>
      </c>
      <c r="K161" s="45">
        <f t="shared" si="9"/>
        <v>0</v>
      </c>
      <c r="L161" s="28"/>
    </row>
    <row r="162" spans="1:12" x14ac:dyDescent="0.25">
      <c r="A162" s="16" t="s">
        <v>585</v>
      </c>
      <c r="B162" s="10">
        <v>3.6959655262272753E-2</v>
      </c>
      <c r="C162" s="10">
        <v>3.6959655262272753E-2</v>
      </c>
      <c r="D162" s="10">
        <f t="shared" si="7"/>
        <v>0</v>
      </c>
      <c r="E162" s="45">
        <v>338423.06999999995</v>
      </c>
      <c r="G162" s="45">
        <f t="shared" si="8"/>
        <v>0</v>
      </c>
      <c r="K162" s="45">
        <f t="shared" si="9"/>
        <v>0</v>
      </c>
      <c r="L162" s="28"/>
    </row>
    <row r="163" spans="1:12" x14ac:dyDescent="0.25">
      <c r="A163" s="16" t="s">
        <v>586</v>
      </c>
      <c r="B163" s="10">
        <v>3.6959778066900671E-2</v>
      </c>
      <c r="C163" s="10">
        <v>3.6959778066900671E-2</v>
      </c>
      <c r="D163" s="10">
        <f t="shared" si="7"/>
        <v>0</v>
      </c>
      <c r="E163" s="45">
        <v>337096.18000000005</v>
      </c>
      <c r="G163" s="45">
        <f t="shared" si="8"/>
        <v>0</v>
      </c>
      <c r="K163" s="45">
        <f t="shared" si="9"/>
        <v>0</v>
      </c>
      <c r="L163" s="28"/>
    </row>
    <row r="164" spans="1:12" x14ac:dyDescent="0.25">
      <c r="A164" s="16" t="s">
        <v>587</v>
      </c>
      <c r="B164" s="10">
        <v>3.7088084965158655E-2</v>
      </c>
      <c r="C164" s="10">
        <v>3.7088084965158655E-2</v>
      </c>
      <c r="D164" s="10">
        <f t="shared" si="7"/>
        <v>0</v>
      </c>
      <c r="E164" s="45">
        <v>347146.53000000009</v>
      </c>
      <c r="G164" s="45">
        <f t="shared" si="8"/>
        <v>0</v>
      </c>
      <c r="K164" s="45">
        <f t="shared" si="9"/>
        <v>0</v>
      </c>
      <c r="L164" s="28"/>
    </row>
    <row r="165" spans="1:12" x14ac:dyDescent="0.25">
      <c r="A165" s="16" t="s">
        <v>588</v>
      </c>
      <c r="B165" s="10">
        <v>9.3113326428779619E-2</v>
      </c>
      <c r="C165" s="10">
        <v>9.3113326428779619E-2</v>
      </c>
      <c r="D165" s="10">
        <f t="shared" si="7"/>
        <v>0</v>
      </c>
      <c r="E165" s="45">
        <v>23433.81</v>
      </c>
      <c r="G165" s="45">
        <f t="shared" si="8"/>
        <v>0</v>
      </c>
      <c r="K165" s="45">
        <f t="shared" si="9"/>
        <v>0</v>
      </c>
      <c r="L165" s="28"/>
    </row>
    <row r="166" spans="1:12" x14ac:dyDescent="0.25">
      <c r="A166" s="16" t="s">
        <v>589</v>
      </c>
      <c r="B166" s="10">
        <v>3.3342422231005905E-2</v>
      </c>
      <c r="C166" s="10">
        <v>3.3342422231005905E-2</v>
      </c>
      <c r="D166" s="10">
        <f t="shared" si="7"/>
        <v>0</v>
      </c>
      <c r="E166" s="45">
        <v>73823393.223333329</v>
      </c>
      <c r="G166" s="45">
        <f t="shared" si="8"/>
        <v>0</v>
      </c>
      <c r="K166" s="45">
        <f t="shared" si="9"/>
        <v>0</v>
      </c>
      <c r="L166" s="28"/>
    </row>
    <row r="167" spans="1:12" x14ac:dyDescent="0.25">
      <c r="A167" s="16" t="s">
        <v>590</v>
      </c>
      <c r="B167" s="10">
        <v>4.3959481201674699E-2</v>
      </c>
      <c r="C167" s="10">
        <v>4.3959481201674699E-2</v>
      </c>
      <c r="D167" s="10">
        <f t="shared" si="7"/>
        <v>0</v>
      </c>
      <c r="E167" s="45">
        <v>18776522.588749997</v>
      </c>
      <c r="G167" s="45">
        <f t="shared" si="8"/>
        <v>0</v>
      </c>
      <c r="K167" s="45">
        <f t="shared" si="9"/>
        <v>0</v>
      </c>
      <c r="L167" s="28"/>
    </row>
    <row r="168" spans="1:12" x14ac:dyDescent="0.25">
      <c r="A168" s="16" t="s">
        <v>591</v>
      </c>
      <c r="B168" s="10">
        <v>6.1718429159745056E-2</v>
      </c>
      <c r="C168" s="10">
        <v>6.1718429159745056E-2</v>
      </c>
      <c r="D168" s="10">
        <f t="shared" si="7"/>
        <v>0</v>
      </c>
      <c r="E168" s="45">
        <v>20203076.849999998</v>
      </c>
      <c r="G168" s="45">
        <f t="shared" si="8"/>
        <v>0</v>
      </c>
      <c r="K168" s="45">
        <f t="shared" si="9"/>
        <v>0</v>
      </c>
      <c r="L168" s="28"/>
    </row>
    <row r="169" spans="1:12" x14ac:dyDescent="0.25">
      <c r="A169" s="16" t="s">
        <v>592</v>
      </c>
      <c r="B169" s="10">
        <v>5.1973912621259444E-2</v>
      </c>
      <c r="C169" s="10">
        <v>5.1973912621259444E-2</v>
      </c>
      <c r="D169" s="10">
        <f t="shared" si="7"/>
        <v>0</v>
      </c>
      <c r="E169" s="45">
        <v>18571926.379999999</v>
      </c>
      <c r="G169" s="45">
        <f t="shared" si="8"/>
        <v>0</v>
      </c>
      <c r="K169" s="45">
        <f t="shared" si="9"/>
        <v>0</v>
      </c>
      <c r="L169" s="28"/>
    </row>
    <row r="170" spans="1:12" x14ac:dyDescent="0.25">
      <c r="A170" s="16" t="s">
        <v>593</v>
      </c>
      <c r="B170" s="10">
        <v>0.4377374442141535</v>
      </c>
      <c r="C170" s="10">
        <v>0.4377374442141535</v>
      </c>
      <c r="D170" s="10">
        <f t="shared" si="7"/>
        <v>0</v>
      </c>
      <c r="E170" s="45">
        <v>16843.429999999997</v>
      </c>
      <c r="G170" s="45">
        <f t="shared" si="8"/>
        <v>0</v>
      </c>
      <c r="K170" s="45">
        <f t="shared" si="9"/>
        <v>0</v>
      </c>
      <c r="L170" s="28"/>
    </row>
    <row r="171" spans="1:12" x14ac:dyDescent="0.25">
      <c r="A171" s="16" t="s">
        <v>594</v>
      </c>
      <c r="B171" s="10">
        <v>0.43774980804682473</v>
      </c>
      <c r="C171" s="10">
        <v>0.43774980804682473</v>
      </c>
      <c r="D171" s="10">
        <f t="shared" si="7"/>
        <v>0</v>
      </c>
      <c r="E171" s="45">
        <v>268203.43000000005</v>
      </c>
      <c r="G171" s="45">
        <f t="shared" si="8"/>
        <v>0</v>
      </c>
      <c r="K171" s="45">
        <f t="shared" si="9"/>
        <v>0</v>
      </c>
      <c r="L171" s="28"/>
    </row>
    <row r="172" spans="1:12" x14ac:dyDescent="0.25">
      <c r="A172" s="16" t="s">
        <v>595</v>
      </c>
      <c r="B172" s="10">
        <v>5.5989159119741387E-2</v>
      </c>
      <c r="C172" s="10">
        <v>5.5989159119741387E-2</v>
      </c>
      <c r="D172" s="10">
        <f t="shared" si="7"/>
        <v>0</v>
      </c>
      <c r="E172" s="45">
        <v>22139250.16</v>
      </c>
      <c r="G172" s="45">
        <f t="shared" si="8"/>
        <v>0</v>
      </c>
      <c r="K172" s="45">
        <f t="shared" si="9"/>
        <v>0</v>
      </c>
      <c r="L172" s="28"/>
    </row>
    <row r="173" spans="1:12" x14ac:dyDescent="0.25">
      <c r="A173" s="16" t="s">
        <v>596</v>
      </c>
      <c r="B173" s="10">
        <v>4.3420062324286302E-2</v>
      </c>
      <c r="C173" s="10">
        <v>4.3420062324286302E-2</v>
      </c>
      <c r="D173" s="10">
        <f t="shared" si="7"/>
        <v>0</v>
      </c>
      <c r="E173" s="45">
        <v>14643816.239583334</v>
      </c>
      <c r="G173" s="45">
        <f t="shared" si="8"/>
        <v>0</v>
      </c>
      <c r="K173" s="45">
        <f t="shared" si="9"/>
        <v>0</v>
      </c>
      <c r="L173" s="28"/>
    </row>
    <row r="174" spans="1:12" x14ac:dyDescent="0.25">
      <c r="A174" s="16" t="s">
        <v>597</v>
      </c>
      <c r="B174" s="10">
        <v>4.3366028416280268E-2</v>
      </c>
      <c r="C174" s="10">
        <v>4.3366028416280268E-2</v>
      </c>
      <c r="D174" s="10">
        <f t="shared" si="7"/>
        <v>0</v>
      </c>
      <c r="E174" s="45">
        <v>13744701.984999999</v>
      </c>
      <c r="G174" s="45">
        <f t="shared" si="8"/>
        <v>0</v>
      </c>
      <c r="K174" s="45">
        <f t="shared" si="9"/>
        <v>0</v>
      </c>
      <c r="L174" s="28"/>
    </row>
    <row r="175" spans="1:12" x14ac:dyDescent="0.25">
      <c r="A175" s="16" t="s">
        <v>598</v>
      </c>
      <c r="B175" s="10">
        <v>4.351086906386064E-2</v>
      </c>
      <c r="C175" s="10">
        <v>4.351086906386064E-2</v>
      </c>
      <c r="D175" s="10">
        <f t="shared" si="7"/>
        <v>0</v>
      </c>
      <c r="E175" s="45">
        <v>15338049.960000001</v>
      </c>
      <c r="G175" s="45">
        <f t="shared" si="8"/>
        <v>0</v>
      </c>
      <c r="K175" s="45">
        <f t="shared" si="9"/>
        <v>0</v>
      </c>
      <c r="L175" s="28"/>
    </row>
    <row r="176" spans="1:12" x14ac:dyDescent="0.25">
      <c r="A176" s="16" t="s">
        <v>599</v>
      </c>
      <c r="B176" s="10">
        <v>4.3685205034166147E-2</v>
      </c>
      <c r="C176" s="10">
        <v>4.3685205034166147E-2</v>
      </c>
      <c r="D176" s="10">
        <f t="shared" si="7"/>
        <v>0</v>
      </c>
      <c r="E176" s="45">
        <v>15407573.330000004</v>
      </c>
      <c r="G176" s="45">
        <f t="shared" si="8"/>
        <v>0</v>
      </c>
      <c r="K176" s="45">
        <f t="shared" si="9"/>
        <v>0</v>
      </c>
      <c r="L176" s="28"/>
    </row>
    <row r="177" spans="1:12" x14ac:dyDescent="0.25">
      <c r="A177" s="16" t="s">
        <v>600</v>
      </c>
      <c r="B177" s="10">
        <v>4.4186193910068998E-2</v>
      </c>
      <c r="C177" s="10">
        <v>4.4186193910068998E-2</v>
      </c>
      <c r="D177" s="10">
        <f t="shared" si="7"/>
        <v>0</v>
      </c>
      <c r="E177" s="45">
        <v>14745193.970000001</v>
      </c>
      <c r="G177" s="45">
        <f t="shared" si="8"/>
        <v>0</v>
      </c>
      <c r="K177" s="45">
        <f t="shared" si="9"/>
        <v>0</v>
      </c>
      <c r="L177" s="28"/>
    </row>
    <row r="178" spans="1:12" x14ac:dyDescent="0.25">
      <c r="A178" s="16" t="s">
        <v>601</v>
      </c>
      <c r="B178" s="10">
        <v>4.3394887507365865E-2</v>
      </c>
      <c r="C178" s="10">
        <v>4.3394887507365865E-2</v>
      </c>
      <c r="D178" s="10">
        <f t="shared" si="7"/>
        <v>0</v>
      </c>
      <c r="E178" s="45">
        <v>14530190.909999998</v>
      </c>
      <c r="G178" s="45">
        <f t="shared" si="8"/>
        <v>0</v>
      </c>
      <c r="K178" s="45">
        <f t="shared" si="9"/>
        <v>0</v>
      </c>
      <c r="L178" s="28"/>
    </row>
    <row r="179" spans="1:12" x14ac:dyDescent="0.25">
      <c r="A179" s="16" t="s">
        <v>602</v>
      </c>
      <c r="B179" s="10">
        <v>5.6767348300945014E-2</v>
      </c>
      <c r="C179" s="10">
        <v>5.6767348300945014E-2</v>
      </c>
      <c r="D179" s="10">
        <f t="shared" si="7"/>
        <v>0</v>
      </c>
      <c r="E179" s="45">
        <v>2910123.600000001</v>
      </c>
      <c r="G179" s="45">
        <f t="shared" si="8"/>
        <v>0</v>
      </c>
      <c r="K179" s="45">
        <f t="shared" si="9"/>
        <v>0</v>
      </c>
      <c r="L179" s="28"/>
    </row>
    <row r="180" spans="1:12" x14ac:dyDescent="0.25">
      <c r="A180" s="16" t="s">
        <v>603</v>
      </c>
      <c r="B180" s="10">
        <v>2.7033566471547851E-2</v>
      </c>
      <c r="C180" s="10">
        <v>2.7033566471547851E-2</v>
      </c>
      <c r="D180" s="10">
        <f t="shared" si="7"/>
        <v>0</v>
      </c>
      <c r="E180" s="45">
        <v>16127579.669999996</v>
      </c>
      <c r="G180" s="45">
        <f t="shared" si="8"/>
        <v>0</v>
      </c>
      <c r="K180" s="45">
        <f t="shared" si="9"/>
        <v>0</v>
      </c>
      <c r="L180" s="28"/>
    </row>
    <row r="181" spans="1:12" x14ac:dyDescent="0.25">
      <c r="A181" s="16" t="s">
        <v>604</v>
      </c>
      <c r="B181" s="10">
        <v>4.0481229284702276E-2</v>
      </c>
      <c r="C181" s="10">
        <v>4.0481229284702276E-2</v>
      </c>
      <c r="D181" s="10">
        <f t="shared" si="7"/>
        <v>0</v>
      </c>
      <c r="E181" s="45">
        <v>3272183.2400000007</v>
      </c>
      <c r="G181" s="45">
        <f t="shared" si="8"/>
        <v>0</v>
      </c>
      <c r="K181" s="45">
        <f t="shared" si="9"/>
        <v>0</v>
      </c>
      <c r="L181" s="28"/>
    </row>
    <row r="182" spans="1:12" x14ac:dyDescent="0.25">
      <c r="A182" s="16" t="s">
        <v>605</v>
      </c>
      <c r="B182" s="10">
        <v>4.322936194145971E-2</v>
      </c>
      <c r="C182" s="10">
        <v>4.322936194145971E-2</v>
      </c>
      <c r="D182" s="10">
        <f t="shared" si="7"/>
        <v>0</v>
      </c>
      <c r="E182" s="45">
        <v>2440817.89</v>
      </c>
      <c r="G182" s="45">
        <f t="shared" si="8"/>
        <v>0</v>
      </c>
      <c r="K182" s="45">
        <f t="shared" si="9"/>
        <v>0</v>
      </c>
      <c r="L182" s="28"/>
    </row>
    <row r="183" spans="1:12" x14ac:dyDescent="0.25">
      <c r="A183" s="16" t="s">
        <v>606</v>
      </c>
      <c r="B183" s="10">
        <v>4.3817212503406595E-2</v>
      </c>
      <c r="C183" s="10">
        <v>4.3817212503406595E-2</v>
      </c>
      <c r="D183" s="10">
        <f t="shared" si="7"/>
        <v>0</v>
      </c>
      <c r="E183" s="45">
        <v>2443902.61</v>
      </c>
      <c r="G183" s="45">
        <f t="shared" si="8"/>
        <v>0</v>
      </c>
      <c r="K183" s="45">
        <f t="shared" si="9"/>
        <v>0</v>
      </c>
      <c r="L183" s="28"/>
    </row>
    <row r="184" spans="1:12" x14ac:dyDescent="0.25">
      <c r="A184" s="16" t="s">
        <v>607</v>
      </c>
      <c r="B184" s="10">
        <v>4.6103999999999999E-2</v>
      </c>
      <c r="C184" s="10">
        <v>4.6103999999999999E-2</v>
      </c>
      <c r="D184" s="10">
        <f t="shared" si="7"/>
        <v>0</v>
      </c>
      <c r="E184" s="45">
        <v>4716576.6899999985</v>
      </c>
      <c r="G184" s="45">
        <f t="shared" si="8"/>
        <v>0</v>
      </c>
      <c r="K184" s="45">
        <f t="shared" si="9"/>
        <v>0</v>
      </c>
      <c r="L184" s="28"/>
    </row>
    <row r="185" spans="1:12" x14ac:dyDescent="0.25">
      <c r="A185" s="16" t="s">
        <v>608</v>
      </c>
      <c r="B185" s="10">
        <v>0</v>
      </c>
      <c r="C185" s="10">
        <v>0</v>
      </c>
      <c r="D185" s="10">
        <f t="shared" si="7"/>
        <v>0</v>
      </c>
      <c r="E185" s="45">
        <v>1523115.5600000003</v>
      </c>
      <c r="G185" s="45">
        <f t="shared" si="8"/>
        <v>0</v>
      </c>
      <c r="K185" s="45">
        <f t="shared" si="9"/>
        <v>0</v>
      </c>
      <c r="L185" s="28"/>
    </row>
    <row r="186" spans="1:12" x14ac:dyDescent="0.25">
      <c r="A186" s="16" t="s">
        <v>609</v>
      </c>
      <c r="B186" s="10">
        <v>0</v>
      </c>
      <c r="C186" s="10">
        <v>0</v>
      </c>
      <c r="D186" s="10">
        <f t="shared" si="7"/>
        <v>0</v>
      </c>
      <c r="E186" s="45">
        <v>3066610.149999999</v>
      </c>
      <c r="G186" s="45">
        <f t="shared" si="8"/>
        <v>0</v>
      </c>
      <c r="K186" s="45">
        <f t="shared" si="9"/>
        <v>0</v>
      </c>
      <c r="L186" s="28"/>
    </row>
    <row r="187" spans="1:12" x14ac:dyDescent="0.25">
      <c r="A187" s="16" t="s">
        <v>610</v>
      </c>
      <c r="B187" s="10">
        <v>4.3640641247794133E-2</v>
      </c>
      <c r="C187" s="10">
        <v>4.3640641247794133E-2</v>
      </c>
      <c r="D187" s="10">
        <f t="shared" si="7"/>
        <v>0</v>
      </c>
      <c r="E187" s="45">
        <v>6144295.6000000006</v>
      </c>
      <c r="G187" s="45">
        <f t="shared" si="8"/>
        <v>0</v>
      </c>
      <c r="K187" s="45">
        <f t="shared" si="9"/>
        <v>0</v>
      </c>
      <c r="L187" s="28"/>
    </row>
    <row r="188" spans="1:12" x14ac:dyDescent="0.25">
      <c r="A188" s="16" t="s">
        <v>611</v>
      </c>
      <c r="B188" s="10">
        <v>3.6581994536743274E-2</v>
      </c>
      <c r="C188" s="10">
        <v>3.6581994536743274E-2</v>
      </c>
      <c r="D188" s="10">
        <f t="shared" si="7"/>
        <v>0</v>
      </c>
      <c r="E188" s="45">
        <v>1746998.3900000004</v>
      </c>
      <c r="G188" s="45">
        <f t="shared" si="8"/>
        <v>0</v>
      </c>
      <c r="K188" s="45">
        <f t="shared" si="9"/>
        <v>0</v>
      </c>
      <c r="L188" s="28"/>
    </row>
    <row r="189" spans="1:12" x14ac:dyDescent="0.25">
      <c r="A189" s="16" t="s">
        <v>612</v>
      </c>
      <c r="B189" s="10">
        <v>3.7302699215434103E-2</v>
      </c>
      <c r="C189" s="10">
        <v>3.7302699215434103E-2</v>
      </c>
      <c r="D189" s="10">
        <f t="shared" si="7"/>
        <v>0</v>
      </c>
      <c r="E189" s="45">
        <v>1620773.8100000003</v>
      </c>
      <c r="G189" s="45">
        <f t="shared" si="8"/>
        <v>0</v>
      </c>
      <c r="K189" s="45">
        <f t="shared" si="9"/>
        <v>0</v>
      </c>
      <c r="L189" s="28"/>
    </row>
    <row r="190" spans="1:12" x14ac:dyDescent="0.25">
      <c r="A190" s="16" t="s">
        <v>613</v>
      </c>
      <c r="B190" s="10">
        <v>3.7300356596850888E-2</v>
      </c>
      <c r="C190" s="10">
        <v>3.7300356596850888E-2</v>
      </c>
      <c r="D190" s="10">
        <f t="shared" si="7"/>
        <v>0</v>
      </c>
      <c r="E190" s="45">
        <v>1618646.1700000002</v>
      </c>
      <c r="G190" s="45">
        <f t="shared" si="8"/>
        <v>0</v>
      </c>
      <c r="K190" s="45">
        <f t="shared" si="9"/>
        <v>0</v>
      </c>
      <c r="L190" s="28"/>
    </row>
    <row r="191" spans="1:12" x14ac:dyDescent="0.25">
      <c r="A191" s="16" t="s">
        <v>614</v>
      </c>
      <c r="B191" s="10">
        <v>3.6448538056252734E-2</v>
      </c>
      <c r="C191" s="10">
        <v>3.6448538056252734E-2</v>
      </c>
      <c r="D191" s="10">
        <f t="shared" si="7"/>
        <v>0</v>
      </c>
      <c r="E191" s="45">
        <v>1744404.67</v>
      </c>
      <c r="G191" s="45">
        <f t="shared" si="8"/>
        <v>0</v>
      </c>
      <c r="K191" s="45">
        <f t="shared" si="9"/>
        <v>0</v>
      </c>
      <c r="L191" s="28"/>
    </row>
    <row r="192" spans="1:12" x14ac:dyDescent="0.25">
      <c r="A192" s="16" t="s">
        <v>615</v>
      </c>
      <c r="B192" s="10">
        <v>3.6449102538120233E-2</v>
      </c>
      <c r="C192" s="10">
        <v>3.6449102538120233E-2</v>
      </c>
      <c r="D192" s="10">
        <f t="shared" si="7"/>
        <v>0</v>
      </c>
      <c r="E192" s="45">
        <v>1734857.53</v>
      </c>
      <c r="G192" s="45">
        <f t="shared" si="8"/>
        <v>0</v>
      </c>
      <c r="K192" s="45">
        <f t="shared" si="9"/>
        <v>0</v>
      </c>
      <c r="L192" s="28"/>
    </row>
    <row r="193" spans="1:12" x14ac:dyDescent="0.25">
      <c r="A193" s="16" t="s">
        <v>616</v>
      </c>
      <c r="B193" s="10">
        <v>3.6585355514008801E-2</v>
      </c>
      <c r="C193" s="10">
        <v>3.6585355514008801E-2</v>
      </c>
      <c r="D193" s="10">
        <f t="shared" si="7"/>
        <v>0</v>
      </c>
      <c r="E193" s="45">
        <v>2260510.1800000002</v>
      </c>
      <c r="G193" s="45">
        <f t="shared" si="8"/>
        <v>0</v>
      </c>
      <c r="K193" s="45">
        <f t="shared" si="9"/>
        <v>0</v>
      </c>
      <c r="L193" s="28"/>
    </row>
    <row r="194" spans="1:12" x14ac:dyDescent="0.25">
      <c r="A194" s="16" t="s">
        <v>617</v>
      </c>
      <c r="B194" s="10">
        <v>0</v>
      </c>
      <c r="C194" s="10">
        <v>0</v>
      </c>
      <c r="D194" s="10">
        <f t="shared" si="7"/>
        <v>0</v>
      </c>
      <c r="E194" s="45">
        <v>1827580.8799999992</v>
      </c>
      <c r="G194" s="45">
        <f t="shared" si="8"/>
        <v>0</v>
      </c>
      <c r="K194" s="45">
        <f t="shared" si="9"/>
        <v>0</v>
      </c>
      <c r="L194" s="28"/>
    </row>
    <row r="195" spans="1:12" x14ac:dyDescent="0.25">
      <c r="A195" s="16" t="s">
        <v>618</v>
      </c>
      <c r="B195" s="10">
        <v>5.373100306013439E-2</v>
      </c>
      <c r="C195" s="10">
        <v>5.373100306013439E-2</v>
      </c>
      <c r="D195" s="10">
        <f t="shared" si="7"/>
        <v>0</v>
      </c>
      <c r="E195" s="45">
        <v>143715.90999999997</v>
      </c>
      <c r="G195" s="45">
        <f t="shared" si="8"/>
        <v>0</v>
      </c>
      <c r="K195" s="45">
        <f t="shared" si="9"/>
        <v>0</v>
      </c>
      <c r="L195" s="28"/>
    </row>
    <row r="196" spans="1:12" x14ac:dyDescent="0.25">
      <c r="A196" s="16" t="s">
        <v>619</v>
      </c>
      <c r="B196" s="10">
        <v>2.8836780972694508E-2</v>
      </c>
      <c r="C196" s="10">
        <v>2.8836780972694508E-2</v>
      </c>
      <c r="D196" s="10">
        <f t="shared" si="7"/>
        <v>0</v>
      </c>
      <c r="E196" s="45">
        <v>6576462.0058333324</v>
      </c>
      <c r="G196" s="45">
        <f t="shared" si="8"/>
        <v>0</v>
      </c>
      <c r="K196" s="45">
        <f t="shared" si="9"/>
        <v>0</v>
      </c>
      <c r="L196" s="28"/>
    </row>
    <row r="197" spans="1:12" x14ac:dyDescent="0.25">
      <c r="A197" s="16" t="s">
        <v>620</v>
      </c>
      <c r="B197" s="10">
        <v>4.0207913446575531E-2</v>
      </c>
      <c r="C197" s="10">
        <v>4.0207913446575531E-2</v>
      </c>
      <c r="D197" s="10">
        <f t="shared" si="7"/>
        <v>0</v>
      </c>
      <c r="E197" s="45">
        <v>2602373.2899999996</v>
      </c>
      <c r="G197" s="45">
        <f t="shared" si="8"/>
        <v>0</v>
      </c>
      <c r="K197" s="45">
        <f t="shared" si="9"/>
        <v>0</v>
      </c>
      <c r="L197" s="28"/>
    </row>
    <row r="198" spans="1:12" x14ac:dyDescent="0.25">
      <c r="A198" s="16" t="s">
        <v>621</v>
      </c>
      <c r="B198" s="10">
        <v>4.4844210186898617E-2</v>
      </c>
      <c r="C198" s="10">
        <v>4.4844210186898617E-2</v>
      </c>
      <c r="D198" s="10">
        <f t="shared" ref="D198:D261" si="10">C198-B198</f>
        <v>0</v>
      </c>
      <c r="E198" s="45">
        <v>979635.93999999959</v>
      </c>
      <c r="G198" s="45">
        <f t="shared" ref="G198:G261" si="11">E198*(D198)</f>
        <v>0</v>
      </c>
      <c r="K198" s="45">
        <f t="shared" ref="K198:K261" si="12">G198-I198-J198</f>
        <v>0</v>
      </c>
      <c r="L198" s="28"/>
    </row>
    <row r="199" spans="1:12" x14ac:dyDescent="0.25">
      <c r="A199" s="16" t="s">
        <v>622</v>
      </c>
      <c r="B199" s="10">
        <v>4.5082976767074484E-2</v>
      </c>
      <c r="C199" s="10">
        <v>4.5082976767074484E-2</v>
      </c>
      <c r="D199" s="10">
        <f t="shared" si="10"/>
        <v>0</v>
      </c>
      <c r="E199" s="45">
        <v>962647.17</v>
      </c>
      <c r="G199" s="45">
        <f t="shared" si="11"/>
        <v>0</v>
      </c>
      <c r="K199" s="45">
        <f t="shared" si="12"/>
        <v>0</v>
      </c>
      <c r="L199" s="28"/>
    </row>
    <row r="200" spans="1:12" x14ac:dyDescent="0.25">
      <c r="A200" s="16" t="s">
        <v>623</v>
      </c>
      <c r="B200" s="10">
        <v>4.36E-2</v>
      </c>
      <c r="C200" s="10">
        <v>4.36E-2</v>
      </c>
      <c r="D200" s="10">
        <f t="shared" si="10"/>
        <v>0</v>
      </c>
      <c r="E200" s="45">
        <v>6133107.2699999986</v>
      </c>
      <c r="G200" s="45">
        <f t="shared" si="11"/>
        <v>0</v>
      </c>
      <c r="K200" s="45">
        <f t="shared" si="12"/>
        <v>0</v>
      </c>
      <c r="L200" s="28"/>
    </row>
    <row r="201" spans="1:12" x14ac:dyDescent="0.25">
      <c r="A201" s="16" t="s">
        <v>624</v>
      </c>
      <c r="B201" s="10">
        <v>0.38279771904572246</v>
      </c>
      <c r="C201" s="10">
        <v>0.38279771904572246</v>
      </c>
      <c r="D201" s="10">
        <f t="shared" si="10"/>
        <v>0</v>
      </c>
      <c r="E201" s="45">
        <v>592469.57000000007</v>
      </c>
      <c r="G201" s="45">
        <f t="shared" si="11"/>
        <v>0</v>
      </c>
      <c r="K201" s="45">
        <f t="shared" si="12"/>
        <v>0</v>
      </c>
      <c r="L201" s="28"/>
    </row>
    <row r="202" spans="1:12" x14ac:dyDescent="0.25">
      <c r="A202" s="16" t="s">
        <v>625</v>
      </c>
      <c r="B202" s="10">
        <v>0.18329965702876591</v>
      </c>
      <c r="C202" s="10">
        <v>0.18329965702876591</v>
      </c>
      <c r="D202" s="10">
        <f t="shared" si="10"/>
        <v>0</v>
      </c>
      <c r="E202" s="45">
        <v>898168.61999999976</v>
      </c>
      <c r="G202" s="45">
        <f t="shared" si="11"/>
        <v>0</v>
      </c>
      <c r="K202" s="45">
        <f t="shared" si="12"/>
        <v>0</v>
      </c>
      <c r="L202" s="28"/>
    </row>
    <row r="203" spans="1:12" x14ac:dyDescent="0.25">
      <c r="A203" s="16" t="s">
        <v>626</v>
      </c>
      <c r="B203" s="10">
        <v>4.1014154602197456E-2</v>
      </c>
      <c r="C203" s="10">
        <v>4.1014154602197456E-2</v>
      </c>
      <c r="D203" s="10">
        <f t="shared" si="10"/>
        <v>0</v>
      </c>
      <c r="E203" s="45">
        <v>2842847.82</v>
      </c>
      <c r="G203" s="45">
        <f t="shared" si="11"/>
        <v>0</v>
      </c>
      <c r="K203" s="45">
        <f t="shared" si="12"/>
        <v>0</v>
      </c>
      <c r="L203" s="28"/>
    </row>
    <row r="204" spans="1:12" x14ac:dyDescent="0.25">
      <c r="A204" s="16" t="s">
        <v>627</v>
      </c>
      <c r="B204" s="10">
        <v>3.8787438559553515E-2</v>
      </c>
      <c r="C204" s="10">
        <v>3.8787438559553515E-2</v>
      </c>
      <c r="D204" s="10">
        <f t="shared" si="10"/>
        <v>0</v>
      </c>
      <c r="E204" s="45">
        <v>6099020.5399999991</v>
      </c>
      <c r="G204" s="45">
        <f t="shared" si="11"/>
        <v>0</v>
      </c>
      <c r="K204" s="45">
        <f t="shared" si="12"/>
        <v>0</v>
      </c>
      <c r="L204" s="28"/>
    </row>
    <row r="205" spans="1:12" x14ac:dyDescent="0.25">
      <c r="A205" s="16" t="s">
        <v>628</v>
      </c>
      <c r="B205" s="10">
        <v>4.2634716173147513E-2</v>
      </c>
      <c r="C205" s="10">
        <v>4.2634716173147513E-2</v>
      </c>
      <c r="D205" s="10">
        <f t="shared" si="10"/>
        <v>0</v>
      </c>
      <c r="E205" s="45">
        <v>767206.59999999974</v>
      </c>
      <c r="G205" s="45">
        <f t="shared" si="11"/>
        <v>0</v>
      </c>
      <c r="K205" s="45">
        <f t="shared" si="12"/>
        <v>0</v>
      </c>
      <c r="L205" s="28"/>
    </row>
    <row r="206" spans="1:12" x14ac:dyDescent="0.25">
      <c r="A206" s="16" t="s">
        <v>629</v>
      </c>
      <c r="B206" s="10">
        <v>3.9813639099978829E-2</v>
      </c>
      <c r="C206" s="10">
        <v>3.9813639099978829E-2</v>
      </c>
      <c r="D206" s="10">
        <f t="shared" si="10"/>
        <v>0</v>
      </c>
      <c r="E206" s="45">
        <v>1736231.8700000008</v>
      </c>
      <c r="G206" s="45">
        <f t="shared" si="11"/>
        <v>0</v>
      </c>
      <c r="K206" s="45">
        <f t="shared" si="12"/>
        <v>0</v>
      </c>
      <c r="L206" s="28"/>
    </row>
    <row r="207" spans="1:12" x14ac:dyDescent="0.25">
      <c r="A207" s="16" t="s">
        <v>630</v>
      </c>
      <c r="B207" s="10">
        <v>4.0649776783197283E-2</v>
      </c>
      <c r="C207" s="10">
        <v>4.0649776783197283E-2</v>
      </c>
      <c r="D207" s="10">
        <f t="shared" si="10"/>
        <v>0</v>
      </c>
      <c r="E207" s="45">
        <v>2203781.6700000004</v>
      </c>
      <c r="G207" s="45">
        <f t="shared" si="11"/>
        <v>0</v>
      </c>
      <c r="K207" s="45">
        <f t="shared" si="12"/>
        <v>0</v>
      </c>
      <c r="L207" s="28"/>
    </row>
    <row r="208" spans="1:12" x14ac:dyDescent="0.25">
      <c r="A208" s="16" t="s">
        <v>631</v>
      </c>
      <c r="B208" s="10">
        <v>3.6834498958025139E-2</v>
      </c>
      <c r="C208" s="10">
        <v>3.6834498958025139E-2</v>
      </c>
      <c r="D208" s="10">
        <f t="shared" si="10"/>
        <v>0</v>
      </c>
      <c r="E208" s="45">
        <v>1943746.2800000003</v>
      </c>
      <c r="G208" s="45">
        <f t="shared" si="11"/>
        <v>0</v>
      </c>
      <c r="K208" s="45">
        <f t="shared" si="12"/>
        <v>0</v>
      </c>
      <c r="L208" s="28"/>
    </row>
    <row r="209" spans="1:12" x14ac:dyDescent="0.25">
      <c r="A209" s="16" t="s">
        <v>632</v>
      </c>
      <c r="B209" s="10">
        <v>3.8659004512201695E-2</v>
      </c>
      <c r="C209" s="10">
        <v>3.8659004512201695E-2</v>
      </c>
      <c r="D209" s="10">
        <f t="shared" si="10"/>
        <v>0</v>
      </c>
      <c r="E209" s="45">
        <v>1898268.0100000005</v>
      </c>
      <c r="G209" s="45">
        <f t="shared" si="11"/>
        <v>0</v>
      </c>
      <c r="K209" s="45">
        <f t="shared" si="12"/>
        <v>0</v>
      </c>
      <c r="L209" s="28"/>
    </row>
    <row r="210" spans="1:12" x14ac:dyDescent="0.25">
      <c r="A210" s="16" t="s">
        <v>633</v>
      </c>
      <c r="B210" s="10">
        <v>0.14601040261664253</v>
      </c>
      <c r="C210" s="10">
        <v>0.14601040261664253</v>
      </c>
      <c r="D210" s="10">
        <f t="shared" si="10"/>
        <v>0</v>
      </c>
      <c r="E210" s="45">
        <v>94656.49</v>
      </c>
      <c r="G210" s="45">
        <f t="shared" si="11"/>
        <v>0</v>
      </c>
      <c r="K210" s="45">
        <f t="shared" si="12"/>
        <v>0</v>
      </c>
      <c r="L210" s="28"/>
    </row>
    <row r="211" spans="1:12" x14ac:dyDescent="0.25">
      <c r="A211" s="16" t="s">
        <v>634</v>
      </c>
      <c r="B211" s="10">
        <v>2.7875231589676589E-2</v>
      </c>
      <c r="C211" s="10">
        <v>2.7875231589676589E-2</v>
      </c>
      <c r="D211" s="10">
        <f t="shared" si="10"/>
        <v>0</v>
      </c>
      <c r="E211" s="45">
        <v>881088.09999999974</v>
      </c>
      <c r="G211" s="45">
        <f t="shared" si="11"/>
        <v>0</v>
      </c>
      <c r="K211" s="45">
        <f t="shared" si="12"/>
        <v>0</v>
      </c>
      <c r="L211" s="28"/>
    </row>
    <row r="212" spans="1:12" x14ac:dyDescent="0.25">
      <c r="A212" s="16" t="s">
        <v>635</v>
      </c>
      <c r="B212" s="10">
        <v>4.0147792037184375E-2</v>
      </c>
      <c r="C212" s="10">
        <v>4.0147792037184375E-2</v>
      </c>
      <c r="D212" s="10">
        <f t="shared" si="10"/>
        <v>0</v>
      </c>
      <c r="E212" s="45">
        <v>2428748.8099999996</v>
      </c>
      <c r="G212" s="45">
        <f t="shared" si="11"/>
        <v>0</v>
      </c>
      <c r="K212" s="45">
        <f t="shared" si="12"/>
        <v>0</v>
      </c>
      <c r="L212" s="28"/>
    </row>
    <row r="213" spans="1:12" x14ac:dyDescent="0.25">
      <c r="A213" s="16" t="s">
        <v>636</v>
      </c>
      <c r="B213" s="10">
        <v>4.3641344741240214E-2</v>
      </c>
      <c r="C213" s="10">
        <v>4.3641344741240214E-2</v>
      </c>
      <c r="D213" s="10">
        <f t="shared" si="10"/>
        <v>0</v>
      </c>
      <c r="E213" s="45">
        <v>22455.769999999993</v>
      </c>
      <c r="G213" s="45">
        <f t="shared" si="11"/>
        <v>0</v>
      </c>
      <c r="K213" s="45">
        <f t="shared" si="12"/>
        <v>0</v>
      </c>
      <c r="L213" s="28"/>
    </row>
    <row r="214" spans="1:12" x14ac:dyDescent="0.25">
      <c r="A214" s="16" t="s">
        <v>637</v>
      </c>
      <c r="B214" s="10">
        <v>4.4169113033880048E-2</v>
      </c>
      <c r="C214" s="10">
        <v>4.4169113033880048E-2</v>
      </c>
      <c r="D214" s="10">
        <f t="shared" si="10"/>
        <v>0</v>
      </c>
      <c r="E214" s="45">
        <v>23047.78</v>
      </c>
      <c r="G214" s="45">
        <f t="shared" si="11"/>
        <v>0</v>
      </c>
      <c r="K214" s="45">
        <f t="shared" si="12"/>
        <v>0</v>
      </c>
      <c r="L214" s="28"/>
    </row>
    <row r="215" spans="1:12" x14ac:dyDescent="0.25">
      <c r="A215" s="16" t="s">
        <v>638</v>
      </c>
      <c r="B215" s="10">
        <v>4.2500000000000003E-2</v>
      </c>
      <c r="C215" s="10">
        <v>4.2500000000000003E-2</v>
      </c>
      <c r="D215" s="10">
        <f t="shared" si="10"/>
        <v>0</v>
      </c>
      <c r="E215" s="45">
        <v>366.31</v>
      </c>
      <c r="G215" s="45">
        <f t="shared" si="11"/>
        <v>0</v>
      </c>
      <c r="K215" s="45">
        <f t="shared" si="12"/>
        <v>0</v>
      </c>
      <c r="L215" s="28"/>
    </row>
    <row r="216" spans="1:12" x14ac:dyDescent="0.25">
      <c r="A216" s="16" t="s">
        <v>639</v>
      </c>
      <c r="B216" s="10">
        <v>0.23740360086703927</v>
      </c>
      <c r="C216" s="10">
        <v>0.23740360086703927</v>
      </c>
      <c r="D216" s="10">
        <f t="shared" si="10"/>
        <v>0</v>
      </c>
      <c r="E216" s="45">
        <v>9494.380000000001</v>
      </c>
      <c r="G216" s="45">
        <f t="shared" si="11"/>
        <v>0</v>
      </c>
      <c r="K216" s="45">
        <f t="shared" si="12"/>
        <v>0</v>
      </c>
      <c r="L216" s="28"/>
    </row>
    <row r="217" spans="1:12" x14ac:dyDescent="0.25">
      <c r="A217" s="16" t="s">
        <v>640</v>
      </c>
      <c r="B217" s="10">
        <v>4.0011664179647438E-2</v>
      </c>
      <c r="C217" s="10">
        <v>4.0011664179647438E-2</v>
      </c>
      <c r="D217" s="10">
        <f t="shared" si="10"/>
        <v>0</v>
      </c>
      <c r="E217" s="45">
        <v>1415288.24</v>
      </c>
      <c r="G217" s="45">
        <f t="shared" si="11"/>
        <v>0</v>
      </c>
      <c r="K217" s="45">
        <f t="shared" si="12"/>
        <v>0</v>
      </c>
      <c r="L217" s="28"/>
    </row>
    <row r="218" spans="1:12" x14ac:dyDescent="0.25">
      <c r="A218" s="16" t="s">
        <v>641</v>
      </c>
      <c r="B218" s="10">
        <v>4.3974419046213006E-2</v>
      </c>
      <c r="C218" s="10">
        <v>4.3974419046213006E-2</v>
      </c>
      <c r="D218" s="10">
        <f t="shared" si="10"/>
        <v>0</v>
      </c>
      <c r="E218" s="45">
        <v>1552372.4933333332</v>
      </c>
      <c r="G218" s="45">
        <f t="shared" si="11"/>
        <v>0</v>
      </c>
      <c r="K218" s="45">
        <f t="shared" si="12"/>
        <v>0</v>
      </c>
      <c r="L218" s="28"/>
    </row>
    <row r="219" spans="1:12" x14ac:dyDescent="0.25">
      <c r="A219" s="16" t="s">
        <v>642</v>
      </c>
      <c r="B219" s="10">
        <v>3.9369753567367702E-2</v>
      </c>
      <c r="C219" s="10">
        <v>3.9369753567367702E-2</v>
      </c>
      <c r="D219" s="10">
        <f t="shared" si="10"/>
        <v>0</v>
      </c>
      <c r="E219" s="45">
        <v>14528.920000000004</v>
      </c>
      <c r="G219" s="45">
        <f t="shared" si="11"/>
        <v>0</v>
      </c>
      <c r="K219" s="45">
        <f t="shared" si="12"/>
        <v>0</v>
      </c>
      <c r="L219" s="28"/>
    </row>
    <row r="220" spans="1:12" x14ac:dyDescent="0.25">
      <c r="A220" s="16" t="s">
        <v>643</v>
      </c>
      <c r="B220" s="10">
        <v>3.6891081004743954E-2</v>
      </c>
      <c r="C220" s="10">
        <v>3.6891081004743954E-2</v>
      </c>
      <c r="D220" s="10">
        <f t="shared" si="10"/>
        <v>0</v>
      </c>
      <c r="E220" s="45">
        <v>5204.5100000000011</v>
      </c>
      <c r="G220" s="45">
        <f t="shared" si="11"/>
        <v>0</v>
      </c>
      <c r="K220" s="45">
        <f t="shared" si="12"/>
        <v>0</v>
      </c>
      <c r="L220" s="28"/>
    </row>
    <row r="221" spans="1:12" x14ac:dyDescent="0.25">
      <c r="A221" s="16" t="s">
        <v>644</v>
      </c>
      <c r="B221" s="10">
        <v>3.6854159792690529E-2</v>
      </c>
      <c r="C221" s="10">
        <v>3.6854159792690529E-2</v>
      </c>
      <c r="D221" s="10">
        <f t="shared" si="10"/>
        <v>0</v>
      </c>
      <c r="E221" s="45">
        <v>5182.5899999999992</v>
      </c>
      <c r="G221" s="45">
        <f t="shared" si="11"/>
        <v>0</v>
      </c>
      <c r="K221" s="45">
        <f t="shared" si="12"/>
        <v>0</v>
      </c>
      <c r="L221" s="28"/>
    </row>
    <row r="222" spans="1:12" x14ac:dyDescent="0.25">
      <c r="A222" s="16" t="s">
        <v>645</v>
      </c>
      <c r="B222" s="10">
        <v>3.697142127902351E-2</v>
      </c>
      <c r="C222" s="10">
        <v>3.697142127902351E-2</v>
      </c>
      <c r="D222" s="10">
        <f t="shared" si="10"/>
        <v>0</v>
      </c>
      <c r="E222" s="45">
        <v>5328.4400000000005</v>
      </c>
      <c r="G222" s="45">
        <f t="shared" si="11"/>
        <v>0</v>
      </c>
      <c r="K222" s="45">
        <f t="shared" si="12"/>
        <v>0</v>
      </c>
      <c r="L222" s="28"/>
    </row>
    <row r="223" spans="1:12" x14ac:dyDescent="0.25">
      <c r="A223" s="16" t="s">
        <v>646</v>
      </c>
      <c r="B223" s="10">
        <v>0.17558300196345217</v>
      </c>
      <c r="C223" s="10">
        <v>0.17558300196345217</v>
      </c>
      <c r="D223" s="10">
        <f t="shared" si="10"/>
        <v>0</v>
      </c>
      <c r="E223" s="45">
        <v>9488.39</v>
      </c>
      <c r="G223" s="45">
        <f t="shared" si="11"/>
        <v>0</v>
      </c>
      <c r="K223" s="45">
        <f t="shared" si="12"/>
        <v>0</v>
      </c>
      <c r="L223" s="28"/>
    </row>
    <row r="224" spans="1:12" x14ac:dyDescent="0.25">
      <c r="A224" s="16" t="s">
        <v>647</v>
      </c>
      <c r="B224" s="10">
        <v>1.1406376652225518E-2</v>
      </c>
      <c r="C224" s="10">
        <v>1.1406376652225518E-2</v>
      </c>
      <c r="D224" s="10">
        <f t="shared" si="10"/>
        <v>0</v>
      </c>
      <c r="E224" s="45">
        <v>653945.04</v>
      </c>
      <c r="G224" s="45">
        <f t="shared" si="11"/>
        <v>0</v>
      </c>
      <c r="K224" s="45">
        <f t="shared" si="12"/>
        <v>0</v>
      </c>
      <c r="L224" s="28"/>
    </row>
    <row r="225" spans="1:12" x14ac:dyDescent="0.25">
      <c r="A225" s="16" t="s">
        <v>648</v>
      </c>
      <c r="B225" s="10">
        <v>1.1406376652225518E-2</v>
      </c>
      <c r="C225" s="10">
        <v>1.1406376652225518E-2</v>
      </c>
      <c r="D225" s="10">
        <f t="shared" si="10"/>
        <v>0</v>
      </c>
      <c r="E225" s="45">
        <v>7933707.549999998</v>
      </c>
      <c r="G225" s="45">
        <f t="shared" si="11"/>
        <v>0</v>
      </c>
      <c r="K225" s="45">
        <f t="shared" si="12"/>
        <v>0</v>
      </c>
      <c r="L225" s="28"/>
    </row>
    <row r="226" spans="1:12" x14ac:dyDescent="0.25">
      <c r="A226" s="16" t="s">
        <v>649</v>
      </c>
      <c r="B226" s="10">
        <v>0</v>
      </c>
      <c r="C226" s="10">
        <v>0</v>
      </c>
      <c r="D226" s="10">
        <f t="shared" si="10"/>
        <v>0</v>
      </c>
      <c r="E226" s="45">
        <v>408580.32</v>
      </c>
      <c r="G226" s="45">
        <f t="shared" si="11"/>
        <v>0</v>
      </c>
      <c r="K226" s="45">
        <f t="shared" si="12"/>
        <v>0</v>
      </c>
      <c r="L226" s="28"/>
    </row>
    <row r="227" spans="1:12" x14ac:dyDescent="0.25">
      <c r="A227" s="16" t="s">
        <v>650</v>
      </c>
      <c r="B227" s="10">
        <v>0</v>
      </c>
      <c r="C227" s="10">
        <v>0</v>
      </c>
      <c r="D227" s="10">
        <f t="shared" si="10"/>
        <v>0</v>
      </c>
      <c r="E227" s="45">
        <v>2147929.11</v>
      </c>
      <c r="G227" s="45">
        <f t="shared" si="11"/>
        <v>0</v>
      </c>
      <c r="K227" s="45">
        <f t="shared" si="12"/>
        <v>0</v>
      </c>
      <c r="L227" s="28"/>
    </row>
    <row r="228" spans="1:12" x14ac:dyDescent="0.25">
      <c r="A228" s="16" t="s">
        <v>651</v>
      </c>
      <c r="B228" s="10">
        <v>1.746787122496295E-2</v>
      </c>
      <c r="C228" s="10">
        <v>1.746787122496295E-2</v>
      </c>
      <c r="D228" s="10">
        <f t="shared" si="10"/>
        <v>0</v>
      </c>
      <c r="E228" s="45">
        <v>8907587.129999999</v>
      </c>
      <c r="G228" s="45">
        <f t="shared" si="11"/>
        <v>0</v>
      </c>
      <c r="K228" s="45">
        <f t="shared" si="12"/>
        <v>0</v>
      </c>
      <c r="L228" s="28"/>
    </row>
    <row r="229" spans="1:12" x14ac:dyDescent="0.25">
      <c r="A229" s="16" t="s">
        <v>652</v>
      </c>
      <c r="B229" s="10">
        <v>1.746787122496295E-2</v>
      </c>
      <c r="C229" s="10">
        <v>1.746787122496295E-2</v>
      </c>
      <c r="D229" s="10">
        <f t="shared" si="10"/>
        <v>0</v>
      </c>
      <c r="E229" s="45">
        <v>8008210.7099999981</v>
      </c>
      <c r="G229" s="45">
        <f t="shared" si="11"/>
        <v>0</v>
      </c>
      <c r="K229" s="45">
        <f t="shared" si="12"/>
        <v>0</v>
      </c>
      <c r="L229" s="28"/>
    </row>
    <row r="230" spans="1:12" x14ac:dyDescent="0.25">
      <c r="A230" s="16" t="s">
        <v>653</v>
      </c>
      <c r="B230" s="10">
        <v>1.746787122496295E-2</v>
      </c>
      <c r="C230" s="10">
        <v>1.746787122496295E-2</v>
      </c>
      <c r="D230" s="10">
        <f t="shared" si="10"/>
        <v>0</v>
      </c>
      <c r="E230" s="45">
        <v>222958.59</v>
      </c>
      <c r="G230" s="45">
        <f t="shared" si="11"/>
        <v>0</v>
      </c>
      <c r="K230" s="45">
        <f t="shared" si="12"/>
        <v>0</v>
      </c>
      <c r="L230" s="28"/>
    </row>
    <row r="231" spans="1:12" x14ac:dyDescent="0.25">
      <c r="A231" s="16" t="s">
        <v>654</v>
      </c>
      <c r="B231" s="10">
        <v>1.6100922043303056E-2</v>
      </c>
      <c r="C231" s="10">
        <v>1.6100922043303056E-2</v>
      </c>
      <c r="D231" s="10">
        <f t="shared" si="10"/>
        <v>0</v>
      </c>
      <c r="E231" s="45">
        <v>18499898.770000003</v>
      </c>
      <c r="G231" s="45">
        <f t="shared" si="11"/>
        <v>0</v>
      </c>
      <c r="K231" s="45">
        <f t="shared" si="12"/>
        <v>0</v>
      </c>
      <c r="L231" s="28"/>
    </row>
    <row r="232" spans="1:12" x14ac:dyDescent="0.25">
      <c r="A232" s="16" t="s">
        <v>655</v>
      </c>
      <c r="B232" s="10">
        <v>1.6100922043303056E-2</v>
      </c>
      <c r="C232" s="10">
        <v>1.6100922043303056E-2</v>
      </c>
      <c r="D232" s="10">
        <f t="shared" si="10"/>
        <v>0</v>
      </c>
      <c r="E232" s="45">
        <v>182443008.16958332</v>
      </c>
      <c r="G232" s="45">
        <f t="shared" si="11"/>
        <v>0</v>
      </c>
      <c r="K232" s="45">
        <f t="shared" si="12"/>
        <v>0</v>
      </c>
      <c r="L232" s="28"/>
    </row>
    <row r="233" spans="1:12" x14ac:dyDescent="0.25">
      <c r="A233" s="16" t="s">
        <v>656</v>
      </c>
      <c r="B233" s="10">
        <v>1.6100922043303056E-2</v>
      </c>
      <c r="C233" s="10">
        <v>1.6100922043303056E-2</v>
      </c>
      <c r="D233" s="10">
        <f t="shared" si="10"/>
        <v>0</v>
      </c>
      <c r="E233" s="45">
        <v>614246.45000000007</v>
      </c>
      <c r="G233" s="45">
        <f t="shared" si="11"/>
        <v>0</v>
      </c>
      <c r="K233" s="45">
        <f t="shared" si="12"/>
        <v>0</v>
      </c>
      <c r="L233" s="28"/>
    </row>
    <row r="234" spans="1:12" x14ac:dyDescent="0.25">
      <c r="A234" s="16" t="s">
        <v>657</v>
      </c>
      <c r="B234" s="10">
        <v>1.8401043000766667E-2</v>
      </c>
      <c r="C234" s="10">
        <v>1.8401043000766667E-2</v>
      </c>
      <c r="D234" s="10">
        <f t="shared" si="10"/>
        <v>0</v>
      </c>
      <c r="E234" s="45">
        <v>13805502.430000005</v>
      </c>
      <c r="G234" s="45">
        <f t="shared" si="11"/>
        <v>0</v>
      </c>
      <c r="K234" s="45">
        <f t="shared" si="12"/>
        <v>0</v>
      </c>
      <c r="L234" s="28"/>
    </row>
    <row r="235" spans="1:12" x14ac:dyDescent="0.25">
      <c r="A235" s="16" t="s">
        <v>658</v>
      </c>
      <c r="B235" s="10">
        <v>1.8401043000766667E-2</v>
      </c>
      <c r="C235" s="10">
        <v>1.8401043000766667E-2</v>
      </c>
      <c r="D235" s="10">
        <f t="shared" si="10"/>
        <v>0</v>
      </c>
      <c r="E235" s="45">
        <v>29951745.459999993</v>
      </c>
      <c r="G235" s="45">
        <f t="shared" si="11"/>
        <v>0</v>
      </c>
      <c r="K235" s="45">
        <f t="shared" si="12"/>
        <v>0</v>
      </c>
      <c r="L235" s="28"/>
    </row>
    <row r="236" spans="1:12" x14ac:dyDescent="0.25">
      <c r="A236" s="16" t="s">
        <v>659</v>
      </c>
      <c r="B236" s="10">
        <v>2.9827670678577056E-2</v>
      </c>
      <c r="C236" s="10">
        <v>2.9827670678577056E-2</v>
      </c>
      <c r="D236" s="10">
        <f t="shared" si="10"/>
        <v>0</v>
      </c>
      <c r="E236" s="45">
        <v>13877671.050000003</v>
      </c>
      <c r="G236" s="45">
        <f t="shared" si="11"/>
        <v>0</v>
      </c>
      <c r="K236" s="45">
        <f t="shared" si="12"/>
        <v>0</v>
      </c>
      <c r="L236" s="28"/>
    </row>
    <row r="237" spans="1:12" x14ac:dyDescent="0.25">
      <c r="A237" s="16" t="s">
        <v>660</v>
      </c>
      <c r="B237" s="10">
        <v>2.9827670678577056E-2</v>
      </c>
      <c r="C237" s="10">
        <v>2.9827670678577056E-2</v>
      </c>
      <c r="D237" s="10">
        <f t="shared" si="10"/>
        <v>0</v>
      </c>
      <c r="E237" s="45">
        <v>83956755.018750027</v>
      </c>
      <c r="G237" s="45">
        <f t="shared" si="11"/>
        <v>0</v>
      </c>
      <c r="K237" s="45">
        <f t="shared" si="12"/>
        <v>0</v>
      </c>
      <c r="L237" s="28"/>
    </row>
    <row r="238" spans="1:12" x14ac:dyDescent="0.25">
      <c r="A238" s="16" t="s">
        <v>661</v>
      </c>
      <c r="B238" s="10">
        <v>3.3246946997710206E-2</v>
      </c>
      <c r="C238" s="10">
        <v>3.3246946997710206E-2</v>
      </c>
      <c r="D238" s="10">
        <f t="shared" si="10"/>
        <v>0</v>
      </c>
      <c r="E238" s="45">
        <v>6322674.2400000012</v>
      </c>
      <c r="G238" s="45">
        <f t="shared" si="11"/>
        <v>0</v>
      </c>
      <c r="K238" s="45">
        <f t="shared" si="12"/>
        <v>0</v>
      </c>
      <c r="L238" s="28"/>
    </row>
    <row r="239" spans="1:12" x14ac:dyDescent="0.25">
      <c r="A239" s="16" t="s">
        <v>662</v>
      </c>
      <c r="B239" s="10">
        <v>3.3246946997710206E-2</v>
      </c>
      <c r="C239" s="10">
        <v>3.3246946997710206E-2</v>
      </c>
      <c r="D239" s="10">
        <f t="shared" si="10"/>
        <v>0</v>
      </c>
      <c r="E239" s="45">
        <v>53826554.567083366</v>
      </c>
      <c r="G239" s="45">
        <f t="shared" si="11"/>
        <v>0</v>
      </c>
      <c r="K239" s="45">
        <f t="shared" si="12"/>
        <v>0</v>
      </c>
      <c r="L239" s="28"/>
    </row>
    <row r="240" spans="1:12" x14ac:dyDescent="0.25">
      <c r="A240" s="16" t="s">
        <v>663</v>
      </c>
      <c r="B240" s="10">
        <v>1.8279863485542384E-2</v>
      </c>
      <c r="C240" s="10">
        <v>1.8279863485542384E-2</v>
      </c>
      <c r="D240" s="10">
        <f t="shared" si="10"/>
        <v>0</v>
      </c>
      <c r="E240" s="45">
        <v>1687812.9600000007</v>
      </c>
      <c r="G240" s="45">
        <f t="shared" si="11"/>
        <v>0</v>
      </c>
      <c r="K240" s="45">
        <f t="shared" si="12"/>
        <v>0</v>
      </c>
      <c r="L240" s="28"/>
    </row>
    <row r="241" spans="1:12" x14ac:dyDescent="0.25">
      <c r="A241" s="16" t="s">
        <v>664</v>
      </c>
      <c r="B241" s="10">
        <v>2.4363997196926872E-2</v>
      </c>
      <c r="C241" s="10">
        <v>2.4363997196926872E-2</v>
      </c>
      <c r="D241" s="10">
        <f t="shared" si="10"/>
        <v>0</v>
      </c>
      <c r="E241" s="45">
        <v>8887443.3400000017</v>
      </c>
      <c r="G241" s="45">
        <f t="shared" si="11"/>
        <v>0</v>
      </c>
      <c r="K241" s="45">
        <f t="shared" si="12"/>
        <v>0</v>
      </c>
      <c r="L241" s="28"/>
    </row>
    <row r="242" spans="1:12" x14ac:dyDescent="0.25">
      <c r="A242" s="16" t="s">
        <v>665</v>
      </c>
      <c r="B242" s="10">
        <v>0</v>
      </c>
      <c r="C242" s="10">
        <v>0</v>
      </c>
      <c r="D242" s="10">
        <f t="shared" si="10"/>
        <v>0</v>
      </c>
      <c r="E242" s="45">
        <v>519009.11000000004</v>
      </c>
      <c r="G242" s="45">
        <f t="shared" si="11"/>
        <v>0</v>
      </c>
      <c r="K242" s="45">
        <f t="shared" si="12"/>
        <v>0</v>
      </c>
      <c r="L242" s="28"/>
    </row>
    <row r="243" spans="1:12" x14ac:dyDescent="0.25">
      <c r="A243" s="16" t="s">
        <v>666</v>
      </c>
      <c r="B243" s="10">
        <v>0</v>
      </c>
      <c r="C243" s="10">
        <v>0</v>
      </c>
      <c r="D243" s="10">
        <f t="shared" si="10"/>
        <v>0</v>
      </c>
      <c r="E243" s="45">
        <v>5351178.4233333347</v>
      </c>
      <c r="G243" s="45">
        <f t="shared" si="11"/>
        <v>0</v>
      </c>
      <c r="K243" s="45">
        <f t="shared" si="12"/>
        <v>0</v>
      </c>
      <c r="L243" s="28"/>
    </row>
    <row r="244" spans="1:12" x14ac:dyDescent="0.25">
      <c r="A244" s="16" t="s">
        <v>667</v>
      </c>
      <c r="B244" s="10">
        <v>0</v>
      </c>
      <c r="C244" s="10">
        <v>0</v>
      </c>
      <c r="D244" s="10">
        <f t="shared" si="10"/>
        <v>0</v>
      </c>
      <c r="E244" s="45">
        <v>1512938.2100000002</v>
      </c>
      <c r="G244" s="45">
        <f t="shared" si="11"/>
        <v>0</v>
      </c>
      <c r="K244" s="45">
        <f t="shared" si="12"/>
        <v>0</v>
      </c>
      <c r="L244" s="28"/>
    </row>
    <row r="245" spans="1:12" x14ac:dyDescent="0.25">
      <c r="A245" s="16" t="s">
        <v>668</v>
      </c>
      <c r="B245" s="10">
        <v>2.0464813422721415E-2</v>
      </c>
      <c r="C245" s="10">
        <v>2.0464813422721415E-2</v>
      </c>
      <c r="D245" s="10">
        <f t="shared" si="10"/>
        <v>0</v>
      </c>
      <c r="E245" s="45">
        <v>8078037.5733333332</v>
      </c>
      <c r="G245" s="45">
        <f t="shared" si="11"/>
        <v>0</v>
      </c>
      <c r="K245" s="45">
        <f t="shared" si="12"/>
        <v>0</v>
      </c>
      <c r="L245" s="28"/>
    </row>
    <row r="246" spans="1:12" x14ac:dyDescent="0.25">
      <c r="A246" s="16" t="s">
        <v>669</v>
      </c>
      <c r="B246" s="10">
        <v>2.1039855501933245E-2</v>
      </c>
      <c r="C246" s="10">
        <v>2.1039855501933245E-2</v>
      </c>
      <c r="D246" s="10">
        <f t="shared" si="10"/>
        <v>0</v>
      </c>
      <c r="E246" s="45">
        <v>140223497.94499996</v>
      </c>
      <c r="G246" s="45">
        <f t="shared" si="11"/>
        <v>0</v>
      </c>
      <c r="K246" s="45">
        <f t="shared" si="12"/>
        <v>0</v>
      </c>
      <c r="L246" s="28"/>
    </row>
    <row r="247" spans="1:12" x14ac:dyDescent="0.25">
      <c r="A247" s="16" t="s">
        <v>670</v>
      </c>
      <c r="B247" s="10">
        <v>0</v>
      </c>
      <c r="C247" s="10">
        <v>0</v>
      </c>
      <c r="D247" s="10">
        <f t="shared" si="10"/>
        <v>0</v>
      </c>
      <c r="E247" s="45">
        <v>11748.709999999997</v>
      </c>
      <c r="G247" s="45">
        <f t="shared" si="11"/>
        <v>0</v>
      </c>
      <c r="K247" s="45">
        <f t="shared" si="12"/>
        <v>0</v>
      </c>
      <c r="L247" s="28"/>
    </row>
    <row r="248" spans="1:12" x14ac:dyDescent="0.25">
      <c r="A248" s="16" t="s">
        <v>671</v>
      </c>
      <c r="B248" s="10">
        <v>3.1838669106053576E-2</v>
      </c>
      <c r="C248" s="10">
        <v>3.1838669106053576E-2</v>
      </c>
      <c r="D248" s="10">
        <f t="shared" si="10"/>
        <v>0</v>
      </c>
      <c r="E248" s="45">
        <v>213297935.62208331</v>
      </c>
      <c r="F248" s="45">
        <v>0</v>
      </c>
      <c r="G248" s="45">
        <f t="shared" si="11"/>
        <v>0</v>
      </c>
      <c r="K248" s="45">
        <f t="shared" si="12"/>
        <v>0</v>
      </c>
      <c r="L248" s="28"/>
    </row>
    <row r="249" spans="1:12" x14ac:dyDescent="0.25">
      <c r="A249" s="16" t="s">
        <v>672</v>
      </c>
      <c r="B249" s="10">
        <v>3.252952958253795E-2</v>
      </c>
      <c r="C249" s="10">
        <v>3.252952958253795E-2</v>
      </c>
      <c r="D249" s="10">
        <f t="shared" si="10"/>
        <v>0</v>
      </c>
      <c r="E249" s="45">
        <v>314954244.33624989</v>
      </c>
      <c r="G249" s="45">
        <f t="shared" si="11"/>
        <v>0</v>
      </c>
      <c r="K249" s="45">
        <f t="shared" si="12"/>
        <v>0</v>
      </c>
      <c r="L249" s="28"/>
    </row>
    <row r="250" spans="1:12" x14ac:dyDescent="0.25">
      <c r="A250" s="16" t="s">
        <v>673</v>
      </c>
      <c r="B250" s="10">
        <v>1.5987894046164276E-2</v>
      </c>
      <c r="C250" s="10">
        <v>1.5987894046164276E-2</v>
      </c>
      <c r="D250" s="10">
        <f t="shared" si="10"/>
        <v>0</v>
      </c>
      <c r="E250" s="45">
        <v>103741103.03416668</v>
      </c>
      <c r="G250" s="45">
        <f t="shared" si="11"/>
        <v>0</v>
      </c>
      <c r="K250" s="45">
        <f t="shared" si="12"/>
        <v>0</v>
      </c>
      <c r="L250" s="28"/>
    </row>
    <row r="251" spans="1:12" x14ac:dyDescent="0.25">
      <c r="A251" s="16" t="s">
        <v>674</v>
      </c>
      <c r="B251" s="10">
        <v>2.0590569829085175E-2</v>
      </c>
      <c r="C251" s="10">
        <v>2.0590569829085175E-2</v>
      </c>
      <c r="D251" s="10">
        <f t="shared" si="10"/>
        <v>0</v>
      </c>
      <c r="E251" s="45">
        <v>225481868.87416661</v>
      </c>
      <c r="G251" s="45">
        <f t="shared" si="11"/>
        <v>0</v>
      </c>
      <c r="K251" s="45">
        <f t="shared" si="12"/>
        <v>0</v>
      </c>
      <c r="L251" s="28"/>
    </row>
    <row r="252" spans="1:12" x14ac:dyDescent="0.25">
      <c r="A252" s="16" t="s">
        <v>675</v>
      </c>
      <c r="B252" s="10">
        <v>2.3267529794829947E-2</v>
      </c>
      <c r="C252" s="10">
        <v>2.3267529794829947E-2</v>
      </c>
      <c r="D252" s="10">
        <f t="shared" si="10"/>
        <v>0</v>
      </c>
      <c r="E252" s="45">
        <v>168619792.10208333</v>
      </c>
      <c r="G252" s="45">
        <f t="shared" si="11"/>
        <v>0</v>
      </c>
      <c r="K252" s="45">
        <f t="shared" si="12"/>
        <v>0</v>
      </c>
      <c r="L252" s="28"/>
    </row>
    <row r="253" spans="1:12" x14ac:dyDescent="0.25">
      <c r="A253" s="16" t="s">
        <v>676</v>
      </c>
      <c r="B253" s="10">
        <v>3.728420061896863E-2</v>
      </c>
      <c r="C253" s="10">
        <v>3.728420061896863E-2</v>
      </c>
      <c r="D253" s="10">
        <f t="shared" si="10"/>
        <v>0</v>
      </c>
      <c r="E253" s="45">
        <v>9101456.6800000016</v>
      </c>
      <c r="G253" s="45">
        <f t="shared" si="11"/>
        <v>0</v>
      </c>
      <c r="K253" s="45">
        <f t="shared" si="12"/>
        <v>0</v>
      </c>
      <c r="L253" s="28"/>
    </row>
    <row r="254" spans="1:12" x14ac:dyDescent="0.25">
      <c r="A254" s="16" t="s">
        <v>677</v>
      </c>
      <c r="B254" s="10">
        <v>2.6325196240821639E-2</v>
      </c>
      <c r="C254" s="10">
        <v>2.6325196240821639E-2</v>
      </c>
      <c r="D254" s="10">
        <f t="shared" si="10"/>
        <v>0</v>
      </c>
      <c r="E254" s="45">
        <v>25356769.599999998</v>
      </c>
      <c r="G254" s="45">
        <f t="shared" si="11"/>
        <v>0</v>
      </c>
      <c r="K254" s="45">
        <f t="shared" si="12"/>
        <v>0</v>
      </c>
      <c r="L254" s="28"/>
    </row>
    <row r="255" spans="1:12" x14ac:dyDescent="0.25">
      <c r="A255" s="16" t="s">
        <v>678</v>
      </c>
      <c r="B255" s="10">
        <v>3.3027776396742911E-2</v>
      </c>
      <c r="C255" s="10">
        <v>3.3027776396742911E-2</v>
      </c>
      <c r="D255" s="10">
        <f t="shared" si="10"/>
        <v>0</v>
      </c>
      <c r="E255" s="45">
        <v>8327593.0791666619</v>
      </c>
      <c r="G255" s="45">
        <f t="shared" si="11"/>
        <v>0</v>
      </c>
      <c r="K255" s="45">
        <f t="shared" si="12"/>
        <v>0</v>
      </c>
      <c r="L255" s="28"/>
    </row>
    <row r="256" spans="1:12" x14ac:dyDescent="0.25">
      <c r="A256" s="16" t="s">
        <v>679</v>
      </c>
      <c r="B256" s="10">
        <v>2.7877020971613094E-2</v>
      </c>
      <c r="C256" s="10">
        <v>2.7877020971613094E-2</v>
      </c>
      <c r="D256" s="10">
        <f t="shared" si="10"/>
        <v>0</v>
      </c>
      <c r="E256" s="45">
        <v>23365290.594583336</v>
      </c>
      <c r="G256" s="45">
        <f t="shared" si="11"/>
        <v>0</v>
      </c>
      <c r="K256" s="45">
        <f t="shared" si="12"/>
        <v>0</v>
      </c>
      <c r="L256" s="28"/>
    </row>
    <row r="257" spans="1:12" x14ac:dyDescent="0.25">
      <c r="A257" s="16" t="s">
        <v>680</v>
      </c>
      <c r="B257" s="10">
        <v>6.8476743961260231E-2</v>
      </c>
      <c r="C257" s="10">
        <v>6.8476743961260231E-2</v>
      </c>
      <c r="D257" s="10">
        <f t="shared" si="10"/>
        <v>0</v>
      </c>
      <c r="E257" s="45">
        <v>1650006.67</v>
      </c>
      <c r="G257" s="45">
        <f t="shared" si="11"/>
        <v>0</v>
      </c>
      <c r="J257" s="45">
        <f>G257</f>
        <v>0</v>
      </c>
      <c r="K257" s="45">
        <f t="shared" si="12"/>
        <v>0</v>
      </c>
      <c r="L257" s="28"/>
    </row>
    <row r="258" spans="1:12" x14ac:dyDescent="0.25">
      <c r="A258" s="16" t="s">
        <v>681</v>
      </c>
      <c r="B258" s="10">
        <v>6.8476743961260231E-2</v>
      </c>
      <c r="C258" s="10">
        <v>6.8476743961260231E-2</v>
      </c>
      <c r="D258" s="10">
        <f t="shared" si="10"/>
        <v>0</v>
      </c>
      <c r="E258" s="45">
        <v>8125468.7366666673</v>
      </c>
      <c r="G258" s="45">
        <f t="shared" si="11"/>
        <v>0</v>
      </c>
      <c r="K258" s="45">
        <f t="shared" si="12"/>
        <v>0</v>
      </c>
      <c r="L258" s="28"/>
    </row>
    <row r="259" spans="1:12" x14ac:dyDescent="0.25">
      <c r="A259" s="16" t="s">
        <v>682</v>
      </c>
      <c r="B259" s="10">
        <v>5.3844844624233092E-2</v>
      </c>
      <c r="C259" s="10">
        <v>5.3844844624233092E-2</v>
      </c>
      <c r="D259" s="10">
        <f t="shared" si="10"/>
        <v>0</v>
      </c>
      <c r="E259" s="45">
        <v>49720261.401250005</v>
      </c>
      <c r="G259" s="45">
        <f t="shared" si="11"/>
        <v>0</v>
      </c>
      <c r="K259" s="45">
        <f t="shared" si="12"/>
        <v>0</v>
      </c>
      <c r="L259" s="28"/>
    </row>
    <row r="260" spans="1:12" x14ac:dyDescent="0.25">
      <c r="A260" s="16" t="s">
        <v>683</v>
      </c>
      <c r="B260" s="10">
        <v>3.6358370395320014E-2</v>
      </c>
      <c r="C260" s="10">
        <v>3.6358370395320014E-2</v>
      </c>
      <c r="D260" s="10">
        <f t="shared" si="10"/>
        <v>0</v>
      </c>
      <c r="E260" s="45">
        <v>59801206.789999992</v>
      </c>
      <c r="G260" s="45">
        <f t="shared" si="11"/>
        <v>0</v>
      </c>
      <c r="K260" s="45">
        <f t="shared" si="12"/>
        <v>0</v>
      </c>
      <c r="L260" s="28"/>
    </row>
    <row r="261" spans="1:12" x14ac:dyDescent="0.25">
      <c r="A261" s="16" t="s">
        <v>684</v>
      </c>
      <c r="B261" s="10">
        <v>5.3341494514580486E-2</v>
      </c>
      <c r="C261" s="10">
        <v>5.3341494514580486E-2</v>
      </c>
      <c r="D261" s="10">
        <f t="shared" si="10"/>
        <v>0</v>
      </c>
      <c r="E261" s="45">
        <v>548876.28000000014</v>
      </c>
      <c r="G261" s="45">
        <f t="shared" si="11"/>
        <v>0</v>
      </c>
      <c r="K261" s="45">
        <f t="shared" si="12"/>
        <v>0</v>
      </c>
      <c r="L261" s="28"/>
    </row>
    <row r="262" spans="1:12" x14ac:dyDescent="0.25">
      <c r="A262" s="16" t="s">
        <v>685</v>
      </c>
      <c r="B262" s="10">
        <v>4.2804819785460385E-2</v>
      </c>
      <c r="C262" s="10">
        <v>4.2804819785460385E-2</v>
      </c>
      <c r="D262" s="10">
        <f t="shared" ref="D262:D295" si="13">C262-B262</f>
        <v>0</v>
      </c>
      <c r="E262" s="45">
        <v>7061530.0545833334</v>
      </c>
      <c r="G262" s="45">
        <f t="shared" ref="G262:G295" si="14">E262*(D262)</f>
        <v>0</v>
      </c>
      <c r="K262" s="45">
        <f t="shared" ref="K262:K295" si="15">G262-I262-J262</f>
        <v>0</v>
      </c>
      <c r="L262" s="28"/>
    </row>
    <row r="263" spans="1:12" x14ac:dyDescent="0.25">
      <c r="A263" s="16" t="s">
        <v>686</v>
      </c>
      <c r="B263" s="10">
        <v>3.5739268904332495E-2</v>
      </c>
      <c r="C263" s="10">
        <v>3.5739268904332495E-2</v>
      </c>
      <c r="D263" s="10">
        <f t="shared" si="13"/>
        <v>0</v>
      </c>
      <c r="E263" s="45">
        <v>209112.82333333333</v>
      </c>
      <c r="G263" s="45">
        <f t="shared" si="14"/>
        <v>0</v>
      </c>
      <c r="K263" s="45">
        <f t="shared" si="15"/>
        <v>0</v>
      </c>
      <c r="L263" s="28"/>
    </row>
    <row r="264" spans="1:12" x14ac:dyDescent="0.25">
      <c r="A264" s="16" t="s">
        <v>687</v>
      </c>
      <c r="B264" s="10">
        <v>0.12281565886644204</v>
      </c>
      <c r="C264" s="10">
        <v>0.12281565886644204</v>
      </c>
      <c r="D264" s="10">
        <f t="shared" si="13"/>
        <v>0</v>
      </c>
      <c r="E264" s="45">
        <v>8808906.6162500009</v>
      </c>
      <c r="G264" s="45">
        <f t="shared" si="14"/>
        <v>0</v>
      </c>
      <c r="J264" s="45">
        <f>G264</f>
        <v>0</v>
      </c>
      <c r="K264" s="45">
        <f t="shared" si="15"/>
        <v>0</v>
      </c>
      <c r="L264" s="28"/>
    </row>
    <row r="265" spans="1:12" x14ac:dyDescent="0.25">
      <c r="A265" s="16" t="s">
        <v>394</v>
      </c>
      <c r="B265" s="10">
        <v>0</v>
      </c>
      <c r="C265" s="10">
        <v>0</v>
      </c>
      <c r="D265" s="10">
        <f t="shared" si="13"/>
        <v>0</v>
      </c>
      <c r="E265" s="45">
        <v>483.03499999999991</v>
      </c>
      <c r="G265" s="45">
        <f t="shared" si="14"/>
        <v>0</v>
      </c>
      <c r="K265" s="45">
        <f t="shared" si="15"/>
        <v>0</v>
      </c>
      <c r="L265" s="28"/>
    </row>
    <row r="266" spans="1:12" x14ac:dyDescent="0.25">
      <c r="A266" s="16" t="s">
        <v>395</v>
      </c>
      <c r="B266" s="10">
        <v>0</v>
      </c>
      <c r="C266" s="10">
        <v>0</v>
      </c>
      <c r="D266" s="10">
        <f t="shared" si="13"/>
        <v>0</v>
      </c>
      <c r="E266" s="45">
        <v>44177.300999999985</v>
      </c>
      <c r="G266" s="45">
        <f t="shared" si="14"/>
        <v>0</v>
      </c>
      <c r="K266" s="45">
        <f t="shared" si="15"/>
        <v>0</v>
      </c>
      <c r="L266" s="28"/>
    </row>
    <row r="267" spans="1:12" x14ac:dyDescent="0.25">
      <c r="A267" s="16" t="s">
        <v>396</v>
      </c>
      <c r="B267" s="10">
        <v>0</v>
      </c>
      <c r="C267" s="10">
        <v>0</v>
      </c>
      <c r="D267" s="10">
        <f t="shared" si="13"/>
        <v>0</v>
      </c>
      <c r="E267" s="45">
        <v>174.95099999999999</v>
      </c>
      <c r="G267" s="45">
        <f t="shared" si="14"/>
        <v>0</v>
      </c>
      <c r="K267" s="45">
        <f t="shared" si="15"/>
        <v>0</v>
      </c>
      <c r="L267" s="28"/>
    </row>
    <row r="268" spans="1:12" x14ac:dyDescent="0.25">
      <c r="A268" s="16" t="s">
        <v>397</v>
      </c>
      <c r="B268" s="10">
        <v>0</v>
      </c>
      <c r="C268" s="10">
        <v>0</v>
      </c>
      <c r="D268" s="10">
        <f t="shared" si="13"/>
        <v>0</v>
      </c>
      <c r="E268" s="45">
        <v>396792.59899999993</v>
      </c>
      <c r="G268" s="45">
        <f t="shared" si="14"/>
        <v>0</v>
      </c>
      <c r="K268" s="45">
        <f t="shared" si="15"/>
        <v>0</v>
      </c>
      <c r="L268" s="28"/>
    </row>
    <row r="269" spans="1:12" x14ac:dyDescent="0.25">
      <c r="A269" s="16" t="s">
        <v>398</v>
      </c>
      <c r="B269" s="10">
        <v>0</v>
      </c>
      <c r="C269" s="10">
        <v>0</v>
      </c>
      <c r="D269" s="10">
        <f t="shared" si="13"/>
        <v>0</v>
      </c>
      <c r="E269" s="45">
        <v>58647.602999999996</v>
      </c>
      <c r="G269" s="45">
        <f t="shared" si="14"/>
        <v>0</v>
      </c>
      <c r="K269" s="45">
        <f t="shared" si="15"/>
        <v>0</v>
      </c>
      <c r="L269" s="28"/>
    </row>
    <row r="270" spans="1:12" x14ac:dyDescent="0.25">
      <c r="A270" s="16" t="s">
        <v>399</v>
      </c>
      <c r="B270" s="10">
        <v>0.21719999999999998</v>
      </c>
      <c r="C270" s="10">
        <v>0.21719999999999998</v>
      </c>
      <c r="D270" s="10">
        <f t="shared" si="13"/>
        <v>0</v>
      </c>
      <c r="E270" s="45">
        <v>40163483.530916654</v>
      </c>
      <c r="G270" s="45">
        <f t="shared" si="14"/>
        <v>0</v>
      </c>
      <c r="K270" s="45">
        <f t="shared" si="15"/>
        <v>0</v>
      </c>
      <c r="L270" s="28"/>
    </row>
    <row r="271" spans="1:12" x14ac:dyDescent="0.25">
      <c r="A271" s="16" t="s">
        <v>400</v>
      </c>
      <c r="B271" s="10">
        <v>0.10039999999999999</v>
      </c>
      <c r="C271" s="10">
        <v>0.10039999999999999</v>
      </c>
      <c r="D271" s="10">
        <f t="shared" si="13"/>
        <v>0</v>
      </c>
      <c r="E271" s="45">
        <v>39235941.195208333</v>
      </c>
      <c r="G271" s="45">
        <f t="shared" si="14"/>
        <v>0</v>
      </c>
      <c r="K271" s="45">
        <f t="shared" si="15"/>
        <v>0</v>
      </c>
      <c r="L271" s="28"/>
    </row>
    <row r="272" spans="1:12" x14ac:dyDescent="0.25">
      <c r="A272" s="16" t="s">
        <v>401</v>
      </c>
      <c r="B272" s="10">
        <v>0</v>
      </c>
      <c r="C272" s="10">
        <v>0</v>
      </c>
      <c r="D272" s="10">
        <f t="shared" si="13"/>
        <v>0</v>
      </c>
      <c r="E272" s="45">
        <v>1095076.0590000001</v>
      </c>
      <c r="G272" s="45">
        <f t="shared" si="14"/>
        <v>0</v>
      </c>
      <c r="K272" s="45">
        <f t="shared" si="15"/>
        <v>0</v>
      </c>
      <c r="L272" s="28"/>
    </row>
    <row r="273" spans="1:12" x14ac:dyDescent="0.25">
      <c r="A273" s="16" t="s">
        <v>402</v>
      </c>
      <c r="B273" s="10">
        <v>1.15E-2</v>
      </c>
      <c r="C273" s="10">
        <v>1.15E-2</v>
      </c>
      <c r="D273" s="10">
        <f t="shared" si="13"/>
        <v>0</v>
      </c>
      <c r="E273" s="45">
        <v>141466.45800000001</v>
      </c>
      <c r="G273" s="45">
        <f t="shared" si="14"/>
        <v>0</v>
      </c>
      <c r="K273" s="45">
        <f t="shared" si="15"/>
        <v>0</v>
      </c>
      <c r="L273" s="28"/>
    </row>
    <row r="274" spans="1:12" x14ac:dyDescent="0.25">
      <c r="A274" s="16" t="s">
        <v>403</v>
      </c>
      <c r="B274" s="10">
        <v>2.75E-2</v>
      </c>
      <c r="C274" s="10">
        <v>2.75E-2</v>
      </c>
      <c r="D274" s="10">
        <f t="shared" si="13"/>
        <v>0</v>
      </c>
      <c r="E274" s="45">
        <v>26127191.421333328</v>
      </c>
      <c r="G274" s="45">
        <f t="shared" si="14"/>
        <v>0</v>
      </c>
      <c r="K274" s="45">
        <f t="shared" si="15"/>
        <v>0</v>
      </c>
      <c r="L274" s="28"/>
    </row>
    <row r="275" spans="1:12" x14ac:dyDescent="0.25">
      <c r="A275" s="16" t="s">
        <v>404</v>
      </c>
      <c r="B275" s="10">
        <v>2.75E-2</v>
      </c>
      <c r="C275" s="10">
        <v>2.75E-2</v>
      </c>
      <c r="D275" s="10">
        <f t="shared" si="13"/>
        <v>0</v>
      </c>
      <c r="E275" s="45">
        <v>458693.36799999984</v>
      </c>
      <c r="G275" s="45">
        <f t="shared" si="14"/>
        <v>0</v>
      </c>
      <c r="K275" s="45">
        <f t="shared" si="15"/>
        <v>0</v>
      </c>
      <c r="L275" s="28"/>
    </row>
    <row r="276" spans="1:12" x14ac:dyDescent="0.25">
      <c r="A276" s="16" t="s">
        <v>405</v>
      </c>
      <c r="B276" s="10">
        <v>2.75E-2</v>
      </c>
      <c r="C276" s="10">
        <v>2.75E-2</v>
      </c>
      <c r="D276" s="10">
        <f t="shared" si="13"/>
        <v>0</v>
      </c>
      <c r="E276" s="45">
        <v>1353485.763</v>
      </c>
      <c r="G276" s="45">
        <f t="shared" si="14"/>
        <v>0</v>
      </c>
      <c r="K276" s="45">
        <f t="shared" si="15"/>
        <v>0</v>
      </c>
      <c r="L276" s="28"/>
    </row>
    <row r="277" spans="1:12" x14ac:dyDescent="0.25">
      <c r="A277" s="16" t="s">
        <v>406</v>
      </c>
      <c r="B277" s="10">
        <v>2.75E-2</v>
      </c>
      <c r="C277" s="10">
        <v>2.75E-2</v>
      </c>
      <c r="D277" s="10">
        <f t="shared" si="13"/>
        <v>0</v>
      </c>
      <c r="E277" s="45">
        <v>19169224.052999999</v>
      </c>
      <c r="G277" s="45">
        <f t="shared" si="14"/>
        <v>0</v>
      </c>
      <c r="K277" s="45">
        <f t="shared" si="15"/>
        <v>0</v>
      </c>
      <c r="L277" s="28"/>
    </row>
    <row r="278" spans="1:12" x14ac:dyDescent="0.25">
      <c r="A278" s="16" t="s">
        <v>407</v>
      </c>
      <c r="B278" s="10">
        <v>2.75E-2</v>
      </c>
      <c r="C278" s="10">
        <v>2.75E-2</v>
      </c>
      <c r="D278" s="10">
        <f t="shared" si="13"/>
        <v>0</v>
      </c>
      <c r="E278" s="45">
        <v>1120675.01</v>
      </c>
      <c r="G278" s="45">
        <f t="shared" si="14"/>
        <v>0</v>
      </c>
      <c r="K278" s="45">
        <f t="shared" si="15"/>
        <v>0</v>
      </c>
      <c r="L278" s="28"/>
    </row>
    <row r="279" spans="1:12" x14ac:dyDescent="0.25">
      <c r="A279" s="16" t="s">
        <v>408</v>
      </c>
      <c r="B279" s="10">
        <v>2.5599999999999998E-2</v>
      </c>
      <c r="C279" s="10">
        <v>2.5599999999999998E-2</v>
      </c>
      <c r="D279" s="10">
        <f t="shared" si="13"/>
        <v>0</v>
      </c>
      <c r="E279" s="45">
        <v>320930.89699999994</v>
      </c>
      <c r="G279" s="45">
        <f t="shared" si="14"/>
        <v>0</v>
      </c>
      <c r="K279" s="45">
        <f t="shared" si="15"/>
        <v>0</v>
      </c>
      <c r="L279" s="28"/>
    </row>
    <row r="280" spans="1:12" x14ac:dyDescent="0.25">
      <c r="A280" s="16" t="s">
        <v>409</v>
      </c>
      <c r="B280" s="10">
        <v>1.9399999999999997E-2</v>
      </c>
      <c r="C280" s="10">
        <v>1.9399999999999997E-2</v>
      </c>
      <c r="D280" s="10">
        <f t="shared" si="13"/>
        <v>0</v>
      </c>
      <c r="E280" s="45">
        <v>7036000.600999997</v>
      </c>
      <c r="G280" s="45">
        <f t="shared" si="14"/>
        <v>0</v>
      </c>
      <c r="K280" s="45">
        <f t="shared" si="15"/>
        <v>0</v>
      </c>
      <c r="L280" s="28"/>
    </row>
    <row r="281" spans="1:12" x14ac:dyDescent="0.25">
      <c r="A281" s="16" t="s">
        <v>410</v>
      </c>
      <c r="B281" s="10">
        <v>2.6100000000000002E-2</v>
      </c>
      <c r="C281" s="10">
        <v>2.6100000000000002E-2</v>
      </c>
      <c r="D281" s="10">
        <f t="shared" si="13"/>
        <v>0</v>
      </c>
      <c r="E281" s="45">
        <v>495237.42800000007</v>
      </c>
      <c r="G281" s="45">
        <f t="shared" si="14"/>
        <v>0</v>
      </c>
      <c r="K281" s="45">
        <f t="shared" si="15"/>
        <v>0</v>
      </c>
      <c r="L281" s="28"/>
    </row>
    <row r="282" spans="1:12" x14ac:dyDescent="0.25">
      <c r="A282" s="16" t="s">
        <v>411</v>
      </c>
      <c r="B282" s="10">
        <v>1.9699999999999999E-2</v>
      </c>
      <c r="C282" s="10">
        <v>1.9699999999999999E-2</v>
      </c>
      <c r="D282" s="10">
        <f t="shared" si="13"/>
        <v>0</v>
      </c>
      <c r="E282" s="45">
        <v>755171.41</v>
      </c>
      <c r="G282" s="45">
        <f t="shared" si="14"/>
        <v>0</v>
      </c>
      <c r="K282" s="45">
        <f t="shared" si="15"/>
        <v>0</v>
      </c>
      <c r="L282" s="28"/>
    </row>
    <row r="283" spans="1:12" x14ac:dyDescent="0.25">
      <c r="A283" s="16" t="s">
        <v>412</v>
      </c>
      <c r="B283" s="10">
        <v>1.41E-2</v>
      </c>
      <c r="C283" s="10">
        <v>1.41E-2</v>
      </c>
      <c r="D283" s="10">
        <f t="shared" si="13"/>
        <v>0</v>
      </c>
      <c r="E283" s="45">
        <v>5476109.0393333323</v>
      </c>
      <c r="G283" s="45">
        <f t="shared" si="14"/>
        <v>0</v>
      </c>
      <c r="K283" s="45">
        <f t="shared" si="15"/>
        <v>0</v>
      </c>
      <c r="L283" s="28"/>
    </row>
    <row r="284" spans="1:12" x14ac:dyDescent="0.25">
      <c r="A284" s="16" t="s">
        <v>413</v>
      </c>
      <c r="B284" s="10">
        <v>0.1353</v>
      </c>
      <c r="C284" s="10">
        <v>0.1353</v>
      </c>
      <c r="D284" s="10">
        <f t="shared" si="13"/>
        <v>0</v>
      </c>
      <c r="E284" s="45">
        <v>899473.46766666637</v>
      </c>
      <c r="G284" s="45">
        <f t="shared" si="14"/>
        <v>0</v>
      </c>
      <c r="K284" s="45">
        <f t="shared" si="15"/>
        <v>0</v>
      </c>
      <c r="L284" s="28"/>
    </row>
    <row r="285" spans="1:12" x14ac:dyDescent="0.25">
      <c r="A285" s="16" t="s">
        <v>414</v>
      </c>
      <c r="B285" s="10">
        <v>0.18590000000000001</v>
      </c>
      <c r="C285" s="10">
        <v>0.18590000000000001</v>
      </c>
      <c r="D285" s="10">
        <f t="shared" si="13"/>
        <v>0</v>
      </c>
      <c r="E285" s="45">
        <v>18221322.958708327</v>
      </c>
      <c r="G285" s="45">
        <f t="shared" si="14"/>
        <v>0</v>
      </c>
      <c r="K285" s="45">
        <f t="shared" si="15"/>
        <v>0</v>
      </c>
      <c r="L285" s="28"/>
    </row>
    <row r="286" spans="1:12" x14ac:dyDescent="0.25">
      <c r="A286" s="16" t="s">
        <v>415</v>
      </c>
      <c r="B286" s="10">
        <v>0.21710000000000002</v>
      </c>
      <c r="C286" s="10">
        <v>0.21710000000000002</v>
      </c>
      <c r="D286" s="10">
        <f t="shared" si="13"/>
        <v>0</v>
      </c>
      <c r="E286" s="45">
        <v>5279756.9197916649</v>
      </c>
      <c r="G286" s="45">
        <f t="shared" si="14"/>
        <v>0</v>
      </c>
      <c r="K286" s="45">
        <f t="shared" si="15"/>
        <v>0</v>
      </c>
      <c r="L286" s="28"/>
    </row>
    <row r="287" spans="1:12" x14ac:dyDescent="0.25">
      <c r="A287" s="16" t="s">
        <v>416</v>
      </c>
      <c r="B287" s="10">
        <v>0.1142</v>
      </c>
      <c r="C287" s="10">
        <v>0.1142</v>
      </c>
      <c r="D287" s="10">
        <f t="shared" si="13"/>
        <v>0</v>
      </c>
      <c r="E287" s="45">
        <v>844577.06900000002</v>
      </c>
      <c r="G287" s="45">
        <f t="shared" si="14"/>
        <v>0</v>
      </c>
      <c r="K287" s="45">
        <f t="shared" si="15"/>
        <v>0</v>
      </c>
      <c r="L287" s="28"/>
    </row>
    <row r="288" spans="1:12" x14ac:dyDescent="0.25">
      <c r="A288" s="16" t="s">
        <v>417</v>
      </c>
      <c r="B288" s="10">
        <v>5.6299999999999996E-2</v>
      </c>
      <c r="C288" s="10">
        <v>5.6299999999999996E-2</v>
      </c>
      <c r="D288" s="10">
        <f t="shared" si="13"/>
        <v>0</v>
      </c>
      <c r="E288" s="45">
        <v>29289.882999999991</v>
      </c>
      <c r="G288" s="45">
        <f t="shared" si="14"/>
        <v>0</v>
      </c>
      <c r="K288" s="45">
        <f t="shared" si="15"/>
        <v>0</v>
      </c>
      <c r="L288" s="28"/>
    </row>
    <row r="289" spans="1:12" x14ac:dyDescent="0.25">
      <c r="A289" s="16" t="s">
        <v>418</v>
      </c>
      <c r="B289" s="10">
        <v>5.1500000000000004E-2</v>
      </c>
      <c r="C289" s="10">
        <v>5.1500000000000004E-2</v>
      </c>
      <c r="D289" s="10">
        <f t="shared" si="13"/>
        <v>0</v>
      </c>
      <c r="E289" s="45">
        <v>1029752.5140000003</v>
      </c>
      <c r="G289" s="45">
        <f t="shared" si="14"/>
        <v>0</v>
      </c>
      <c r="K289" s="45">
        <f t="shared" si="15"/>
        <v>0</v>
      </c>
      <c r="L289" s="28"/>
    </row>
    <row r="290" spans="1:12" x14ac:dyDescent="0.25">
      <c r="A290" s="16" t="s">
        <v>419</v>
      </c>
      <c r="B290" s="10">
        <v>4.2500000000000003E-2</v>
      </c>
      <c r="C290" s="10">
        <v>4.2500000000000003E-2</v>
      </c>
      <c r="D290" s="10">
        <f t="shared" si="13"/>
        <v>0</v>
      </c>
      <c r="E290" s="45">
        <v>2826427.6518333335</v>
      </c>
      <c r="G290" s="45">
        <f t="shared" si="14"/>
        <v>0</v>
      </c>
      <c r="K290" s="45">
        <f t="shared" si="15"/>
        <v>0</v>
      </c>
      <c r="L290" s="28"/>
    </row>
    <row r="291" spans="1:12" x14ac:dyDescent="0.25">
      <c r="A291" s="16" t="s">
        <v>420</v>
      </c>
      <c r="B291" s="10">
        <v>1.3999999999999999E-2</v>
      </c>
      <c r="C291" s="10">
        <v>1.3999999999999999E-2</v>
      </c>
      <c r="D291" s="10">
        <f t="shared" si="13"/>
        <v>0</v>
      </c>
      <c r="E291" s="45">
        <v>9902.9560000000019</v>
      </c>
      <c r="G291" s="45">
        <f t="shared" si="14"/>
        <v>0</v>
      </c>
      <c r="K291" s="45">
        <f t="shared" si="15"/>
        <v>0</v>
      </c>
      <c r="L291" s="28"/>
    </row>
    <row r="292" spans="1:12" x14ac:dyDescent="0.25">
      <c r="A292" s="16" t="s">
        <v>421</v>
      </c>
      <c r="B292" s="10">
        <v>7.9000000000000008E-3</v>
      </c>
      <c r="C292" s="10">
        <v>7.9000000000000008E-3</v>
      </c>
      <c r="D292" s="10">
        <f t="shared" si="13"/>
        <v>0</v>
      </c>
      <c r="E292" s="45">
        <v>52076.395000000011</v>
      </c>
      <c r="G292" s="45">
        <f t="shared" si="14"/>
        <v>0</v>
      </c>
      <c r="K292" s="45">
        <f t="shared" si="15"/>
        <v>0</v>
      </c>
      <c r="L292" s="28"/>
    </row>
    <row r="293" spans="1:12" x14ac:dyDescent="0.25">
      <c r="A293" s="16" t="s">
        <v>422</v>
      </c>
      <c r="B293" s="10">
        <v>7.9000000000000008E-3</v>
      </c>
      <c r="C293" s="10">
        <v>7.9000000000000008E-3</v>
      </c>
      <c r="D293" s="10">
        <f t="shared" si="13"/>
        <v>0</v>
      </c>
      <c r="E293" s="45">
        <v>16523658.486999998</v>
      </c>
      <c r="G293" s="45">
        <f t="shared" si="14"/>
        <v>0</v>
      </c>
      <c r="K293" s="45">
        <f t="shared" si="15"/>
        <v>0</v>
      </c>
      <c r="L293" s="28"/>
    </row>
    <row r="294" spans="1:12" x14ac:dyDescent="0.25">
      <c r="A294" s="16" t="s">
        <v>423</v>
      </c>
      <c r="B294" s="10">
        <v>3.1300000000000001E-2</v>
      </c>
      <c r="C294" s="10">
        <v>3.1300000000000001E-2</v>
      </c>
      <c r="D294" s="10">
        <f t="shared" si="13"/>
        <v>0</v>
      </c>
      <c r="E294" s="45">
        <v>13364209.312708335</v>
      </c>
      <c r="G294" s="45">
        <f t="shared" si="14"/>
        <v>0</v>
      </c>
      <c r="K294" s="45">
        <f t="shared" si="15"/>
        <v>0</v>
      </c>
      <c r="L294" s="28"/>
    </row>
    <row r="295" spans="1:12" x14ac:dyDescent="0.25">
      <c r="A295" s="16" t="s">
        <v>424</v>
      </c>
      <c r="B295" s="10">
        <v>0</v>
      </c>
      <c r="C295" s="10">
        <v>0</v>
      </c>
      <c r="D295" s="10">
        <f t="shared" si="13"/>
        <v>0</v>
      </c>
      <c r="E295" s="45">
        <v>38218.075000000004</v>
      </c>
      <c r="G295" s="45">
        <f t="shared" si="14"/>
        <v>0</v>
      </c>
      <c r="I295" s="46"/>
      <c r="J295" s="46"/>
      <c r="K295" s="45">
        <f t="shared" si="15"/>
        <v>0</v>
      </c>
      <c r="L295" s="28"/>
    </row>
    <row r="296" spans="1:12" ht="16.5" thickBot="1" x14ac:dyDescent="0.3">
      <c r="E296" s="51">
        <f>SUM(E5:E295)</f>
        <v>5521825000.6812515</v>
      </c>
      <c r="F296" s="51">
        <v>0</v>
      </c>
      <c r="G296" s="51">
        <f>SUM(G5:G295)</f>
        <v>-28391929.522084087</v>
      </c>
      <c r="I296" s="45">
        <f>SUM(I6:I295)</f>
        <v>-18313763.606457047</v>
      </c>
      <c r="J296" s="45">
        <f>SUM(J6:J295)</f>
        <v>0</v>
      </c>
      <c r="K296" s="56">
        <f>SUM(K6:K295)</f>
        <v>-10078165.915627038</v>
      </c>
      <c r="L296" s="17"/>
    </row>
    <row r="297" spans="1:12" ht="16.5" thickTop="1" x14ac:dyDescent="0.25">
      <c r="I297" s="38">
        <v>0.92</v>
      </c>
    </row>
    <row r="298" spans="1:12" ht="16.5" thickBot="1" x14ac:dyDescent="0.3">
      <c r="I298" s="56">
        <f>I296*I297</f>
        <v>-16848662.517940484</v>
      </c>
    </row>
    <row r="299" spans="1:12" ht="16.5" thickTop="1" x14ac:dyDescent="0.25"/>
  </sheetData>
  <pageMargins left="0.7" right="0.7" top="0.75" bottom="0.75" header="0.3" footer="0.3"/>
  <pageSetup scale="63" fitToHeight="0" orientation="landscape" r:id="rId1"/>
  <headerFooter>
    <oddFooter xml:space="preserve">&amp;R&amp;"-,Bold"Exhibit KWB-1
Page &amp;P+8 of &amp;N+10
</oddFooter>
  </headerFooter>
  <rowBreaks count="3" manualBreakCount="3">
    <brk id="37" max="10" man="1"/>
    <brk id="171" max="10" man="1"/>
    <brk id="2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topLeftCell="A36" zoomScale="90" zoomScaleNormal="90" workbookViewId="0">
      <selection activeCell="A66" sqref="A66"/>
    </sheetView>
  </sheetViews>
  <sheetFormatPr defaultRowHeight="15.75" x14ac:dyDescent="0.25"/>
  <cols>
    <col min="1" max="1" width="43" style="21" bestFit="1" customWidth="1"/>
    <col min="2" max="4" width="13.140625" style="20" customWidth="1"/>
    <col min="5" max="5" width="22.28515625" style="45" bestFit="1" customWidth="1"/>
    <col min="6" max="6" width="1.7109375" style="45" customWidth="1"/>
    <col min="7" max="7" width="21.85546875" style="45" customWidth="1"/>
    <col min="8" max="8" width="3.42578125" style="45" customWidth="1"/>
    <col min="9" max="9" width="18.28515625" style="45" customWidth="1"/>
    <col min="10" max="10" width="18.42578125" style="45" customWidth="1"/>
    <col min="11" max="30" width="16.42578125" style="21" bestFit="1" customWidth="1"/>
    <col min="31" max="16384" width="9.140625" style="21"/>
  </cols>
  <sheetData>
    <row r="1" spans="1:39" x14ac:dyDescent="0.25">
      <c r="A1" s="19" t="s">
        <v>350</v>
      </c>
      <c r="E1" s="41"/>
    </row>
    <row r="2" spans="1:39" x14ac:dyDescent="0.25">
      <c r="A2" s="1" t="s">
        <v>698</v>
      </c>
      <c r="E2" s="42" t="s">
        <v>689</v>
      </c>
      <c r="G2" s="43" t="s">
        <v>689</v>
      </c>
      <c r="H2" s="52"/>
    </row>
    <row r="3" spans="1:39" x14ac:dyDescent="0.25">
      <c r="A3" s="1" t="s">
        <v>697</v>
      </c>
      <c r="B3" s="22"/>
      <c r="C3" s="22"/>
      <c r="D3" s="22"/>
      <c r="E3" s="43" t="s">
        <v>691</v>
      </c>
      <c r="F3" s="48"/>
      <c r="G3" s="43" t="s">
        <v>695</v>
      </c>
      <c r="H3" s="53"/>
      <c r="I3" s="49" t="s">
        <v>700</v>
      </c>
    </row>
    <row r="4" spans="1:39" s="23" customFormat="1" ht="40.5" customHeight="1" x14ac:dyDescent="0.25">
      <c r="A4" s="7" t="s">
        <v>1</v>
      </c>
      <c r="B4" s="8" t="s">
        <v>699</v>
      </c>
      <c r="C4" s="8" t="s">
        <v>692</v>
      </c>
      <c r="D4" s="8" t="s">
        <v>701</v>
      </c>
      <c r="E4" s="44" t="s">
        <v>690</v>
      </c>
      <c r="F4" s="50"/>
      <c r="G4" s="44" t="s">
        <v>693</v>
      </c>
      <c r="H4" s="54"/>
      <c r="I4" s="44" t="s">
        <v>693</v>
      </c>
      <c r="J4" s="44" t="s">
        <v>693</v>
      </c>
    </row>
    <row r="5" spans="1:39" x14ac:dyDescent="0.25">
      <c r="A5" s="21" t="s">
        <v>351</v>
      </c>
      <c r="B5" s="10">
        <v>0</v>
      </c>
      <c r="C5" s="10">
        <v>0</v>
      </c>
      <c r="D5" s="10">
        <f>C5-B5</f>
        <v>0</v>
      </c>
      <c r="E5" s="45">
        <v>2139990</v>
      </c>
      <c r="G5" s="45">
        <f>E5*(D5)</f>
        <v>0</v>
      </c>
      <c r="J5" s="45">
        <f>G5-I5</f>
        <v>0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39" x14ac:dyDescent="0.25">
      <c r="A6" s="21" t="s">
        <v>352</v>
      </c>
      <c r="B6" s="10">
        <v>0.1238741644945676</v>
      </c>
      <c r="C6" s="10">
        <v>0.1238741644945676</v>
      </c>
      <c r="D6" s="10">
        <f t="shared" ref="D6:D69" si="0">C6-B6</f>
        <v>0</v>
      </c>
      <c r="E6" s="45">
        <v>387.48999999999995</v>
      </c>
      <c r="G6" s="45">
        <f t="shared" ref="G6:G69" si="1">E6*(D6)</f>
        <v>0</v>
      </c>
      <c r="J6" s="45">
        <f t="shared" ref="J6:J69" si="2">G6-I6</f>
        <v>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9" x14ac:dyDescent="0.25">
      <c r="A7" s="21" t="s">
        <v>353</v>
      </c>
      <c r="B7" s="10">
        <v>0</v>
      </c>
      <c r="C7" s="10">
        <v>0</v>
      </c>
      <c r="D7" s="10">
        <f t="shared" si="0"/>
        <v>0</v>
      </c>
      <c r="E7" s="45">
        <v>3363.5</v>
      </c>
      <c r="G7" s="45">
        <f t="shared" si="1"/>
        <v>0</v>
      </c>
      <c r="J7" s="45">
        <f t="shared" si="2"/>
        <v>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9" x14ac:dyDescent="0.25">
      <c r="A8" s="21" t="s">
        <v>354</v>
      </c>
      <c r="B8" s="10">
        <v>0</v>
      </c>
      <c r="C8" s="10">
        <v>0</v>
      </c>
      <c r="D8" s="10">
        <f t="shared" si="0"/>
        <v>0</v>
      </c>
      <c r="E8" s="45">
        <v>29500.570000000003</v>
      </c>
      <c r="G8" s="45">
        <f t="shared" si="1"/>
        <v>0</v>
      </c>
      <c r="J8" s="45">
        <f t="shared" si="2"/>
        <v>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9" x14ac:dyDescent="0.25">
      <c r="A9" s="21" t="s">
        <v>355</v>
      </c>
      <c r="B9" s="10">
        <v>5.9025747145332727E-3</v>
      </c>
      <c r="C9" s="10">
        <v>5.9025747145332727E-3</v>
      </c>
      <c r="D9" s="10">
        <f t="shared" si="0"/>
        <v>0</v>
      </c>
      <c r="E9" s="45">
        <v>104869.49</v>
      </c>
      <c r="G9" s="45">
        <f t="shared" si="1"/>
        <v>0</v>
      </c>
      <c r="J9" s="45">
        <f t="shared" si="2"/>
        <v>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9" x14ac:dyDescent="0.25">
      <c r="A10" s="21" t="s">
        <v>356</v>
      </c>
      <c r="B10" s="10">
        <v>2.0631474552486186E-2</v>
      </c>
      <c r="C10" s="10">
        <v>2.0631474552486186E-2</v>
      </c>
      <c r="D10" s="10">
        <f t="shared" si="0"/>
        <v>0</v>
      </c>
      <c r="E10" s="45">
        <v>10116333.049999999</v>
      </c>
      <c r="G10" s="45">
        <f t="shared" si="1"/>
        <v>0</v>
      </c>
      <c r="J10" s="45">
        <f t="shared" si="2"/>
        <v>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9" x14ac:dyDescent="0.25">
      <c r="A11" s="21" t="s">
        <v>357</v>
      </c>
      <c r="B11" s="10">
        <v>1.0436898841413736E-2</v>
      </c>
      <c r="C11" s="10">
        <v>1.0436898841413736E-2</v>
      </c>
      <c r="D11" s="10">
        <f t="shared" si="0"/>
        <v>0</v>
      </c>
      <c r="E11" s="45">
        <v>33151.609999999993</v>
      </c>
      <c r="G11" s="45">
        <f t="shared" si="1"/>
        <v>0</v>
      </c>
      <c r="J11" s="45">
        <f t="shared" si="2"/>
        <v>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9" x14ac:dyDescent="0.25">
      <c r="A12" s="21" t="s">
        <v>358</v>
      </c>
      <c r="B12" s="10">
        <v>1.869133423873862E-2</v>
      </c>
      <c r="C12" s="10">
        <v>1.869133423873862E-2</v>
      </c>
      <c r="D12" s="10">
        <f t="shared" si="0"/>
        <v>0</v>
      </c>
      <c r="E12" s="45">
        <v>1502845.41</v>
      </c>
      <c r="G12" s="45">
        <f t="shared" si="1"/>
        <v>0</v>
      </c>
      <c r="J12" s="45">
        <f t="shared" si="2"/>
        <v>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9" x14ac:dyDescent="0.25">
      <c r="A13" s="21" t="s">
        <v>359</v>
      </c>
      <c r="B13" s="10">
        <v>1.869133423873862E-2</v>
      </c>
      <c r="C13" s="10">
        <v>1.869133423873862E-2</v>
      </c>
      <c r="D13" s="10">
        <f t="shared" si="0"/>
        <v>0</v>
      </c>
      <c r="E13" s="45">
        <v>4129671.3400000012</v>
      </c>
      <c r="G13" s="45">
        <f t="shared" si="1"/>
        <v>0</v>
      </c>
      <c r="J13" s="45">
        <f t="shared" si="2"/>
        <v>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9" x14ac:dyDescent="0.25">
      <c r="A14" s="21" t="s">
        <v>360</v>
      </c>
      <c r="B14" s="10">
        <v>0</v>
      </c>
      <c r="C14" s="10">
        <v>0</v>
      </c>
      <c r="D14" s="10">
        <f t="shared" si="0"/>
        <v>0</v>
      </c>
      <c r="E14" s="45">
        <v>548241.1399999999</v>
      </c>
      <c r="G14" s="45">
        <f t="shared" si="1"/>
        <v>0</v>
      </c>
      <c r="J14" s="45">
        <f t="shared" si="2"/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9" x14ac:dyDescent="0.25">
      <c r="A15" s="21" t="s">
        <v>361</v>
      </c>
      <c r="B15" s="10">
        <v>0</v>
      </c>
      <c r="C15" s="10">
        <v>0</v>
      </c>
      <c r="D15" s="10">
        <f t="shared" si="0"/>
        <v>0</v>
      </c>
      <c r="E15" s="45">
        <v>400511.39999999997</v>
      </c>
      <c r="G15" s="45">
        <f t="shared" si="1"/>
        <v>0</v>
      </c>
      <c r="J15" s="45">
        <f t="shared" si="2"/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9" x14ac:dyDescent="0.25">
      <c r="A16" s="21" t="s">
        <v>362</v>
      </c>
      <c r="B16" s="10">
        <v>8.2303029737725349E-3</v>
      </c>
      <c r="C16" s="10">
        <v>8.2303029737725349E-3</v>
      </c>
      <c r="D16" s="10">
        <f t="shared" si="0"/>
        <v>0</v>
      </c>
      <c r="E16" s="45">
        <v>9648855</v>
      </c>
      <c r="G16" s="45">
        <f t="shared" si="1"/>
        <v>0</v>
      </c>
      <c r="J16" s="45">
        <f t="shared" si="2"/>
        <v>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x14ac:dyDescent="0.25">
      <c r="A17" s="21" t="s">
        <v>363</v>
      </c>
      <c r="B17" s="10">
        <v>2.1121423596560211E-2</v>
      </c>
      <c r="C17" s="10">
        <v>2.1121423596560211E-2</v>
      </c>
      <c r="D17" s="10">
        <f t="shared" si="0"/>
        <v>0</v>
      </c>
      <c r="E17" s="45">
        <v>2381820.59</v>
      </c>
      <c r="G17" s="45">
        <f t="shared" si="1"/>
        <v>0</v>
      </c>
      <c r="J17" s="45">
        <f t="shared" si="2"/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21" t="s">
        <v>364</v>
      </c>
      <c r="B18" s="10">
        <v>2.1121423596560211E-2</v>
      </c>
      <c r="C18" s="10">
        <v>2.1121423596560211E-2</v>
      </c>
      <c r="D18" s="10">
        <f t="shared" si="0"/>
        <v>0</v>
      </c>
      <c r="E18" s="45">
        <v>4861858.958333333</v>
      </c>
      <c r="G18" s="45">
        <f t="shared" si="1"/>
        <v>0</v>
      </c>
      <c r="J18" s="45">
        <f t="shared" si="2"/>
        <v>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21" t="s">
        <v>365</v>
      </c>
      <c r="B19" s="10">
        <v>3.0131916731396889E-2</v>
      </c>
      <c r="C19" s="10">
        <v>3.0131916731396889E-2</v>
      </c>
      <c r="D19" s="10">
        <f t="shared" si="0"/>
        <v>0</v>
      </c>
      <c r="E19" s="45">
        <v>2955479.5700000003</v>
      </c>
      <c r="G19" s="45">
        <f t="shared" si="1"/>
        <v>0</v>
      </c>
      <c r="J19" s="45">
        <f t="shared" si="2"/>
        <v>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x14ac:dyDescent="0.25">
      <c r="A20" s="21" t="s">
        <v>366</v>
      </c>
      <c r="B20" s="10">
        <v>3.0131916731396889E-2</v>
      </c>
      <c r="C20" s="10">
        <v>3.0131916731396889E-2</v>
      </c>
      <c r="D20" s="10">
        <f t="shared" si="0"/>
        <v>0</v>
      </c>
      <c r="E20" s="45">
        <v>11641878.480833339</v>
      </c>
      <c r="G20" s="45">
        <f t="shared" si="1"/>
        <v>0</v>
      </c>
      <c r="J20" s="45">
        <f t="shared" si="2"/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21" t="s">
        <v>367</v>
      </c>
      <c r="B21" s="10">
        <v>2.0060323704189795E-2</v>
      </c>
      <c r="C21" s="10">
        <v>2.0060323704189795E-2</v>
      </c>
      <c r="D21" s="10">
        <f t="shared" si="0"/>
        <v>0</v>
      </c>
      <c r="E21" s="45">
        <v>5001628.6899999985</v>
      </c>
      <c r="G21" s="45">
        <f t="shared" si="1"/>
        <v>0</v>
      </c>
      <c r="J21" s="45">
        <f t="shared" si="2"/>
        <v>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x14ac:dyDescent="0.25">
      <c r="A22" s="21" t="s">
        <v>368</v>
      </c>
      <c r="B22" s="10">
        <v>2.0060323704189795E-2</v>
      </c>
      <c r="C22" s="10">
        <v>2.0060323704189795E-2</v>
      </c>
      <c r="D22" s="10">
        <f t="shared" si="0"/>
        <v>0</v>
      </c>
      <c r="E22" s="45">
        <v>18079257.91</v>
      </c>
      <c r="G22" s="45">
        <f t="shared" si="1"/>
        <v>0</v>
      </c>
      <c r="J22" s="45">
        <f t="shared" si="2"/>
        <v>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x14ac:dyDescent="0.25">
      <c r="A23" s="21" t="s">
        <v>369</v>
      </c>
      <c r="B23" s="10">
        <v>2.2660277773525302E-2</v>
      </c>
      <c r="C23" s="10">
        <v>2.2660277773525302E-2</v>
      </c>
      <c r="D23" s="10">
        <f t="shared" si="0"/>
        <v>0</v>
      </c>
      <c r="E23" s="45">
        <v>58248618.564583339</v>
      </c>
      <c r="G23" s="45">
        <f t="shared" si="1"/>
        <v>0</v>
      </c>
      <c r="J23" s="45">
        <f t="shared" si="2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21" t="s">
        <v>370</v>
      </c>
      <c r="B24" s="10">
        <v>2.549651827349662E-2</v>
      </c>
      <c r="C24" s="10">
        <v>2.549651827349662E-2</v>
      </c>
      <c r="D24" s="10">
        <f t="shared" si="0"/>
        <v>0</v>
      </c>
      <c r="E24" s="45">
        <v>2274976.4200000004</v>
      </c>
      <c r="G24" s="45">
        <f t="shared" si="1"/>
        <v>0</v>
      </c>
      <c r="J24" s="45">
        <f t="shared" si="2"/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x14ac:dyDescent="0.25">
      <c r="A25" s="21" t="s">
        <v>371</v>
      </c>
      <c r="B25" s="10">
        <v>2.3677766173186864E-2</v>
      </c>
      <c r="C25" s="10">
        <v>2.3677766173186864E-2</v>
      </c>
      <c r="D25" s="10">
        <f t="shared" si="0"/>
        <v>0</v>
      </c>
      <c r="E25" s="45">
        <v>23967620.156250004</v>
      </c>
      <c r="G25" s="45">
        <f t="shared" si="1"/>
        <v>0</v>
      </c>
      <c r="J25" s="45">
        <f t="shared" si="2"/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x14ac:dyDescent="0.25">
      <c r="A26" s="21" t="s">
        <v>372</v>
      </c>
      <c r="B26" s="10">
        <v>2.5257517855882535E-2</v>
      </c>
      <c r="C26" s="10">
        <v>2.5257517855882535E-2</v>
      </c>
      <c r="D26" s="10">
        <f t="shared" si="0"/>
        <v>0</v>
      </c>
      <c r="E26" s="45">
        <v>1961578.9499999995</v>
      </c>
      <c r="G26" s="45">
        <f t="shared" si="1"/>
        <v>0</v>
      </c>
      <c r="J26" s="45">
        <f t="shared" si="2"/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x14ac:dyDescent="0.25">
      <c r="A27" s="21" t="s">
        <v>373</v>
      </c>
      <c r="B27" s="10">
        <v>2.5257517855882535E-2</v>
      </c>
      <c r="C27" s="10">
        <v>2.5257517855882535E-2</v>
      </c>
      <c r="D27" s="10">
        <f t="shared" si="0"/>
        <v>0</v>
      </c>
      <c r="E27" s="45">
        <v>5256517.1533333333</v>
      </c>
      <c r="G27" s="45">
        <f t="shared" si="1"/>
        <v>0</v>
      </c>
      <c r="J27" s="45">
        <f t="shared" si="2"/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x14ac:dyDescent="0.25">
      <c r="A28" s="21" t="s">
        <v>374</v>
      </c>
      <c r="B28" s="10">
        <v>1.3369041514499406E-3</v>
      </c>
      <c r="C28" s="10">
        <v>1.3369041514499406E-3</v>
      </c>
      <c r="D28" s="10">
        <f t="shared" si="0"/>
        <v>0</v>
      </c>
      <c r="E28" s="45">
        <v>220659.04999999996</v>
      </c>
      <c r="G28" s="45">
        <f t="shared" si="1"/>
        <v>0</v>
      </c>
      <c r="J28" s="45">
        <f t="shared" si="2"/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x14ac:dyDescent="0.25">
      <c r="A29" s="21" t="s">
        <v>375</v>
      </c>
      <c r="B29" s="10">
        <v>2.052673397134315E-2</v>
      </c>
      <c r="C29" s="10">
        <v>2.052673397134315E-2</v>
      </c>
      <c r="D29" s="10">
        <f t="shared" si="0"/>
        <v>0</v>
      </c>
      <c r="E29" s="45">
        <v>52929195.02375</v>
      </c>
      <c r="G29" s="45">
        <f t="shared" si="1"/>
        <v>0</v>
      </c>
      <c r="J29" s="45">
        <f t="shared" si="2"/>
        <v>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x14ac:dyDescent="0.25">
      <c r="A30" s="21" t="s">
        <v>376</v>
      </c>
      <c r="B30" s="10">
        <v>0</v>
      </c>
      <c r="C30" s="10">
        <v>0</v>
      </c>
      <c r="D30" s="10">
        <f t="shared" si="0"/>
        <v>0</v>
      </c>
      <c r="E30" s="45">
        <v>60478.680000000015</v>
      </c>
      <c r="G30" s="45">
        <f t="shared" si="1"/>
        <v>0</v>
      </c>
      <c r="J30" s="45">
        <f t="shared" si="2"/>
        <v>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x14ac:dyDescent="0.25">
      <c r="A31" s="21" t="s">
        <v>377</v>
      </c>
      <c r="B31" s="10">
        <v>0</v>
      </c>
      <c r="C31" s="10">
        <v>0</v>
      </c>
      <c r="D31" s="10">
        <f t="shared" si="0"/>
        <v>0</v>
      </c>
      <c r="E31" s="45">
        <v>74018.23</v>
      </c>
      <c r="G31" s="45">
        <f t="shared" si="1"/>
        <v>0</v>
      </c>
      <c r="J31" s="45">
        <f t="shared" si="2"/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x14ac:dyDescent="0.25">
      <c r="A32" s="21" t="s">
        <v>378</v>
      </c>
      <c r="B32" s="10">
        <v>2.4588642124913428E-2</v>
      </c>
      <c r="C32" s="10">
        <v>1.2497599999999998E-2</v>
      </c>
      <c r="D32" s="10">
        <f t="shared" si="0"/>
        <v>-1.209104212491343E-2</v>
      </c>
      <c r="E32" s="45">
        <v>499023.44000000012</v>
      </c>
      <c r="G32" s="45">
        <f t="shared" si="1"/>
        <v>-6033.7134343592106</v>
      </c>
      <c r="J32" s="45">
        <f t="shared" si="2"/>
        <v>-6033.7134343592106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x14ac:dyDescent="0.25">
      <c r="A33" s="21" t="s">
        <v>379</v>
      </c>
      <c r="B33" s="10">
        <v>3.6791208512640249E-2</v>
      </c>
      <c r="C33" s="10">
        <v>4.5025599999999999E-2</v>
      </c>
      <c r="D33" s="10">
        <f t="shared" si="0"/>
        <v>8.2343914873597504E-3</v>
      </c>
      <c r="E33" s="45">
        <v>656788.99000000011</v>
      </c>
      <c r="G33" s="45">
        <f t="shared" si="1"/>
        <v>5408.2576682476092</v>
      </c>
      <c r="J33" s="45">
        <f t="shared" si="2"/>
        <v>5408.2576682476092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x14ac:dyDescent="0.25">
      <c r="A34" s="21" t="s">
        <v>380</v>
      </c>
      <c r="B34" s="10">
        <v>1.9932384582108754E-2</v>
      </c>
      <c r="C34" s="10">
        <v>1.6178399999999999E-2</v>
      </c>
      <c r="D34" s="10">
        <f t="shared" si="0"/>
        <v>-3.7539845821087554E-3</v>
      </c>
      <c r="E34" s="45">
        <v>427050278.97999996</v>
      </c>
      <c r="G34" s="45">
        <f t="shared" si="1"/>
        <v>-1603140.1630761626</v>
      </c>
      <c r="J34" s="45">
        <f t="shared" si="2"/>
        <v>-1603140.1630761626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x14ac:dyDescent="0.25">
      <c r="A35" s="21" t="s">
        <v>381</v>
      </c>
      <c r="B35" s="10">
        <v>1.9932384582108754E-2</v>
      </c>
      <c r="C35" s="10">
        <v>1.6178399999999999E-2</v>
      </c>
      <c r="D35" s="10">
        <f t="shared" si="0"/>
        <v>-3.7539845821087554E-3</v>
      </c>
      <c r="E35" s="45">
        <v>6969085.8279166659</v>
      </c>
      <c r="G35" s="45">
        <f t="shared" si="1"/>
        <v>-26161.840749391795</v>
      </c>
      <c r="I35" s="45">
        <f>G35</f>
        <v>-26161.840749391795</v>
      </c>
      <c r="J35" s="45">
        <f t="shared" si="2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x14ac:dyDescent="0.25">
      <c r="A36" s="21" t="s">
        <v>382</v>
      </c>
      <c r="B36" s="10">
        <v>2.7748721963270839E-2</v>
      </c>
      <c r="C36" s="10">
        <v>2.2084800000000002E-2</v>
      </c>
      <c r="D36" s="10">
        <f t="shared" si="0"/>
        <v>-5.6639219632708369E-3</v>
      </c>
      <c r="E36" s="45">
        <v>23945064.654166657</v>
      </c>
      <c r="G36" s="45">
        <f t="shared" si="1"/>
        <v>-135622.97760667474</v>
      </c>
      <c r="J36" s="45">
        <f t="shared" si="2"/>
        <v>-135622.97760667474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x14ac:dyDescent="0.25">
      <c r="A37" s="21" t="s">
        <v>383</v>
      </c>
      <c r="B37" s="10">
        <v>3.6328574462883033E-2</v>
      </c>
      <c r="C37" s="10">
        <v>1.8147199999999995E-2</v>
      </c>
      <c r="D37" s="10">
        <f t="shared" si="0"/>
        <v>-1.8181374462883038E-2</v>
      </c>
      <c r="E37" s="45">
        <v>12353726.807499999</v>
      </c>
      <c r="G37" s="45">
        <f t="shared" si="1"/>
        <v>-224607.73309931409</v>
      </c>
      <c r="J37" s="45">
        <f t="shared" si="2"/>
        <v>-224607.73309931409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x14ac:dyDescent="0.25">
      <c r="A38" s="21" t="s">
        <v>384</v>
      </c>
      <c r="B38" s="10">
        <v>3.2773181910172283E-2</v>
      </c>
      <c r="C38" s="10">
        <v>3.2442400000000003E-2</v>
      </c>
      <c r="D38" s="10">
        <f t="shared" si="0"/>
        <v>-3.3078191017228004E-4</v>
      </c>
      <c r="E38" s="45">
        <v>374903267.95583338</v>
      </c>
      <c r="G38" s="45">
        <f t="shared" si="1"/>
        <v>-124011.2191042607</v>
      </c>
      <c r="J38" s="45">
        <f t="shared" si="2"/>
        <v>-124011.2191042607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x14ac:dyDescent="0.25">
      <c r="A39" s="21" t="s">
        <v>385</v>
      </c>
      <c r="B39" s="10">
        <v>3.2773181910172283E-2</v>
      </c>
      <c r="C39" s="10">
        <v>3.2442400000000003E-2</v>
      </c>
      <c r="D39" s="10">
        <f t="shared" si="0"/>
        <v>-3.3078191017228004E-4</v>
      </c>
      <c r="E39" s="45">
        <v>14283023.476666665</v>
      </c>
      <c r="G39" s="45">
        <f t="shared" si="1"/>
        <v>-4724.56578864732</v>
      </c>
      <c r="I39" s="45">
        <f>G39</f>
        <v>-4724.56578864732</v>
      </c>
      <c r="J39" s="45">
        <f t="shared" si="2"/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x14ac:dyDescent="0.25">
      <c r="A40" s="21" t="s">
        <v>386</v>
      </c>
      <c r="B40" s="10">
        <v>3.8295628059696982E-2</v>
      </c>
      <c r="C40" s="10">
        <v>3.8295628059696982E-2</v>
      </c>
      <c r="D40" s="10">
        <f t="shared" si="0"/>
        <v>0</v>
      </c>
      <c r="E40" s="45">
        <v>53593391.339166664</v>
      </c>
      <c r="G40" s="45">
        <f t="shared" si="1"/>
        <v>0</v>
      </c>
      <c r="J40" s="45">
        <f t="shared" si="2"/>
        <v>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x14ac:dyDescent="0.25">
      <c r="A41" s="21" t="s">
        <v>387</v>
      </c>
      <c r="B41" s="10">
        <v>4.0300000000000002E-2</v>
      </c>
      <c r="C41" s="10">
        <v>4.0300000000000002E-2</v>
      </c>
      <c r="D41" s="10">
        <f t="shared" si="0"/>
        <v>0</v>
      </c>
      <c r="E41" s="45">
        <v>3482343.75</v>
      </c>
      <c r="G41" s="45">
        <f t="shared" si="1"/>
        <v>0</v>
      </c>
      <c r="J41" s="45">
        <f t="shared" si="2"/>
        <v>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x14ac:dyDescent="0.25">
      <c r="A42" s="21" t="s">
        <v>388</v>
      </c>
      <c r="B42" s="10">
        <v>3.7672629585427102E-2</v>
      </c>
      <c r="C42" s="10">
        <v>3.7672629585427102E-2</v>
      </c>
      <c r="D42" s="10">
        <f t="shared" si="0"/>
        <v>0</v>
      </c>
      <c r="E42" s="45">
        <v>25550379.960000005</v>
      </c>
      <c r="G42" s="45">
        <f t="shared" si="1"/>
        <v>0</v>
      </c>
      <c r="J42" s="45">
        <f t="shared" si="2"/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x14ac:dyDescent="0.25">
      <c r="A43" s="21" t="s">
        <v>389</v>
      </c>
      <c r="B43" s="10">
        <v>2.308556392901975E-2</v>
      </c>
      <c r="C43" s="10">
        <v>2.308556392901975E-2</v>
      </c>
      <c r="D43" s="10">
        <f t="shared" si="0"/>
        <v>0</v>
      </c>
      <c r="E43" s="45">
        <v>2266526.7466666671</v>
      </c>
      <c r="G43" s="45">
        <f t="shared" si="1"/>
        <v>0</v>
      </c>
      <c r="J43" s="45">
        <f t="shared" si="2"/>
        <v>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x14ac:dyDescent="0.25">
      <c r="A44" s="21" t="s">
        <v>390</v>
      </c>
      <c r="B44" s="10">
        <v>1.944735850481508E-2</v>
      </c>
      <c r="C44" s="10">
        <v>1.944735850481508E-2</v>
      </c>
      <c r="D44" s="10">
        <f t="shared" si="0"/>
        <v>0</v>
      </c>
      <c r="E44" s="45">
        <v>1962555.3583333332</v>
      </c>
      <c r="G44" s="45">
        <f t="shared" si="1"/>
        <v>0</v>
      </c>
      <c r="J44" s="45">
        <f t="shared" si="2"/>
        <v>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x14ac:dyDescent="0.25">
      <c r="A45" s="21" t="s">
        <v>391</v>
      </c>
      <c r="B45" s="10">
        <v>7.1615422533761297E-2</v>
      </c>
      <c r="C45" s="10">
        <v>7.1615422533761297E-2</v>
      </c>
      <c r="D45" s="10">
        <f t="shared" si="0"/>
        <v>0</v>
      </c>
      <c r="E45" s="45">
        <v>1358945.7891666668</v>
      </c>
      <c r="G45" s="45">
        <f t="shared" si="1"/>
        <v>0</v>
      </c>
      <c r="J45" s="45">
        <f t="shared" si="2"/>
        <v>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x14ac:dyDescent="0.25">
      <c r="A46" s="21" t="s">
        <v>392</v>
      </c>
      <c r="B46" s="10">
        <v>4.2592662533947785E-2</v>
      </c>
      <c r="C46" s="10">
        <v>4.2592662533947785E-2</v>
      </c>
      <c r="D46" s="10">
        <f t="shared" si="0"/>
        <v>0</v>
      </c>
      <c r="E46" s="45">
        <v>6944603.2650000006</v>
      </c>
      <c r="G46" s="45">
        <f t="shared" si="1"/>
        <v>0</v>
      </c>
      <c r="J46" s="45">
        <f t="shared" si="2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x14ac:dyDescent="0.25">
      <c r="A47" s="21" t="s">
        <v>393</v>
      </c>
      <c r="B47" s="10">
        <v>3.3355338494164867E-2</v>
      </c>
      <c r="C47" s="10">
        <v>3.3355338494164867E-2</v>
      </c>
      <c r="D47" s="10">
        <f t="shared" si="0"/>
        <v>0</v>
      </c>
      <c r="E47" s="45">
        <v>250328.52000000002</v>
      </c>
      <c r="G47" s="45">
        <f t="shared" si="1"/>
        <v>0</v>
      </c>
      <c r="J47" s="45">
        <f t="shared" si="2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x14ac:dyDescent="0.25">
      <c r="A48" s="21" t="s">
        <v>394</v>
      </c>
      <c r="B48" s="10">
        <v>0</v>
      </c>
      <c r="C48" s="10">
        <v>0</v>
      </c>
      <c r="D48" s="10">
        <f t="shared" si="0"/>
        <v>0</v>
      </c>
      <c r="E48" s="45">
        <v>207.0149999999999</v>
      </c>
      <c r="G48" s="45">
        <f t="shared" si="1"/>
        <v>0</v>
      </c>
      <c r="J48" s="45">
        <f t="shared" si="2"/>
        <v>0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x14ac:dyDescent="0.25">
      <c r="A49" s="21" t="s">
        <v>395</v>
      </c>
      <c r="B49" s="10">
        <v>0</v>
      </c>
      <c r="C49" s="10">
        <v>0</v>
      </c>
      <c r="D49" s="10">
        <f t="shared" si="0"/>
        <v>0</v>
      </c>
      <c r="E49" s="45">
        <v>18933.129000000004</v>
      </c>
      <c r="G49" s="45">
        <f t="shared" si="1"/>
        <v>0</v>
      </c>
      <c r="J49" s="45">
        <f t="shared" si="2"/>
        <v>0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x14ac:dyDescent="0.25">
      <c r="A50" s="21" t="s">
        <v>396</v>
      </c>
      <c r="B50" s="10">
        <v>0</v>
      </c>
      <c r="C50" s="10">
        <v>0</v>
      </c>
      <c r="D50" s="10">
        <f t="shared" si="0"/>
        <v>0</v>
      </c>
      <c r="E50" s="45">
        <v>74.979000000000013</v>
      </c>
      <c r="G50" s="45">
        <f t="shared" si="1"/>
        <v>0</v>
      </c>
      <c r="J50" s="45">
        <f t="shared" si="2"/>
        <v>0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x14ac:dyDescent="0.25">
      <c r="A51" s="21" t="s">
        <v>397</v>
      </c>
      <c r="B51" s="10">
        <v>0</v>
      </c>
      <c r="C51" s="10">
        <v>0</v>
      </c>
      <c r="D51" s="10">
        <f t="shared" si="0"/>
        <v>0</v>
      </c>
      <c r="E51" s="45">
        <v>170053.97099999996</v>
      </c>
      <c r="G51" s="45">
        <f t="shared" si="1"/>
        <v>0</v>
      </c>
      <c r="J51" s="45">
        <f t="shared" si="2"/>
        <v>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x14ac:dyDescent="0.25">
      <c r="A52" s="21" t="s">
        <v>398</v>
      </c>
      <c r="B52" s="10">
        <v>0</v>
      </c>
      <c r="C52" s="10">
        <v>0</v>
      </c>
      <c r="D52" s="10">
        <f t="shared" si="0"/>
        <v>0</v>
      </c>
      <c r="E52" s="45">
        <v>25134.687000000002</v>
      </c>
      <c r="G52" s="45">
        <f t="shared" si="1"/>
        <v>0</v>
      </c>
      <c r="J52" s="45">
        <f t="shared" si="2"/>
        <v>0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x14ac:dyDescent="0.25">
      <c r="A53" s="21" t="s">
        <v>399</v>
      </c>
      <c r="B53" s="10">
        <v>0.21719999999999998</v>
      </c>
      <c r="C53" s="10">
        <v>0.21719999999999998</v>
      </c>
      <c r="D53" s="10">
        <f t="shared" si="0"/>
        <v>0</v>
      </c>
      <c r="E53" s="45">
        <v>17212921.513249997</v>
      </c>
      <c r="G53" s="45">
        <f t="shared" si="1"/>
        <v>0</v>
      </c>
      <c r="J53" s="45">
        <f t="shared" si="2"/>
        <v>0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x14ac:dyDescent="0.25">
      <c r="A54" s="21" t="s">
        <v>400</v>
      </c>
      <c r="B54" s="10">
        <v>0.10039999999999999</v>
      </c>
      <c r="C54" s="10">
        <v>0.10039999999999999</v>
      </c>
      <c r="D54" s="10">
        <f t="shared" si="0"/>
        <v>0</v>
      </c>
      <c r="E54" s="45">
        <v>16815403.369374998</v>
      </c>
      <c r="G54" s="45">
        <f t="shared" si="1"/>
        <v>0</v>
      </c>
      <c r="J54" s="45">
        <f t="shared" si="2"/>
        <v>0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x14ac:dyDescent="0.25">
      <c r="A55" s="21" t="s">
        <v>401</v>
      </c>
      <c r="B55" s="10">
        <v>0</v>
      </c>
      <c r="C55" s="10">
        <v>0</v>
      </c>
      <c r="D55" s="10">
        <f t="shared" si="0"/>
        <v>0</v>
      </c>
      <c r="E55" s="45">
        <v>469318.31099999999</v>
      </c>
      <c r="G55" s="45">
        <f t="shared" si="1"/>
        <v>0</v>
      </c>
      <c r="J55" s="45">
        <f t="shared" si="2"/>
        <v>0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x14ac:dyDescent="0.25">
      <c r="A56" s="21" t="s">
        <v>402</v>
      </c>
      <c r="B56" s="10">
        <v>1.15E-2</v>
      </c>
      <c r="C56" s="10">
        <v>1.15E-2</v>
      </c>
      <c r="D56" s="10">
        <f t="shared" si="0"/>
        <v>0</v>
      </c>
      <c r="E56" s="45">
        <v>60628.481999999989</v>
      </c>
      <c r="G56" s="45">
        <f t="shared" si="1"/>
        <v>0</v>
      </c>
      <c r="J56" s="45">
        <f t="shared" si="2"/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x14ac:dyDescent="0.25">
      <c r="A57" s="21" t="s">
        <v>403</v>
      </c>
      <c r="B57" s="10">
        <v>2.75E-2</v>
      </c>
      <c r="C57" s="10">
        <v>2.75E-2</v>
      </c>
      <c r="D57" s="10">
        <f t="shared" si="0"/>
        <v>0</v>
      </c>
      <c r="E57" s="45">
        <v>11197367.751999998</v>
      </c>
      <c r="G57" s="45">
        <f t="shared" si="1"/>
        <v>0</v>
      </c>
      <c r="J57" s="45">
        <f t="shared" si="2"/>
        <v>0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x14ac:dyDescent="0.25">
      <c r="A58" s="21" t="s">
        <v>404</v>
      </c>
      <c r="B58" s="10">
        <v>2.75E-2</v>
      </c>
      <c r="C58" s="10">
        <v>2.75E-2</v>
      </c>
      <c r="D58" s="10">
        <f t="shared" si="0"/>
        <v>0</v>
      </c>
      <c r="E58" s="45">
        <v>196582.872</v>
      </c>
      <c r="G58" s="45">
        <f t="shared" si="1"/>
        <v>0</v>
      </c>
      <c r="J58" s="45">
        <f t="shared" si="2"/>
        <v>0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x14ac:dyDescent="0.25">
      <c r="A59" s="21" t="s">
        <v>405</v>
      </c>
      <c r="B59" s="10">
        <v>2.75E-2</v>
      </c>
      <c r="C59" s="10">
        <v>2.75E-2</v>
      </c>
      <c r="D59" s="10">
        <f t="shared" si="0"/>
        <v>0</v>
      </c>
      <c r="E59" s="45">
        <v>580065.32699999982</v>
      </c>
      <c r="G59" s="45">
        <f t="shared" si="1"/>
        <v>0</v>
      </c>
      <c r="J59" s="45">
        <f t="shared" si="2"/>
        <v>0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x14ac:dyDescent="0.25">
      <c r="A60" s="21" t="s">
        <v>406</v>
      </c>
      <c r="B60" s="10">
        <v>2.75E-2</v>
      </c>
      <c r="C60" s="10">
        <v>2.75E-2</v>
      </c>
      <c r="D60" s="10">
        <f t="shared" si="0"/>
        <v>0</v>
      </c>
      <c r="E60" s="45">
        <v>8215381.7370000025</v>
      </c>
      <c r="G60" s="45">
        <f t="shared" si="1"/>
        <v>0</v>
      </c>
      <c r="J60" s="45">
        <f t="shared" si="2"/>
        <v>0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x14ac:dyDescent="0.25">
      <c r="A61" s="21" t="s">
        <v>407</v>
      </c>
      <c r="B61" s="10">
        <v>2.75E-2</v>
      </c>
      <c r="C61" s="10">
        <v>2.75E-2</v>
      </c>
      <c r="D61" s="10">
        <f t="shared" si="0"/>
        <v>0</v>
      </c>
      <c r="E61" s="45">
        <v>480289.29</v>
      </c>
      <c r="G61" s="45">
        <f t="shared" si="1"/>
        <v>0</v>
      </c>
      <c r="J61" s="45">
        <f t="shared" si="2"/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x14ac:dyDescent="0.25">
      <c r="A62" s="12" t="s">
        <v>408</v>
      </c>
      <c r="B62" s="10">
        <v>2.5599999999999998E-2</v>
      </c>
      <c r="C62" s="10">
        <v>2.5599999999999998E-2</v>
      </c>
      <c r="D62" s="10">
        <f t="shared" si="0"/>
        <v>0</v>
      </c>
      <c r="E62" s="45">
        <v>137541.81300000002</v>
      </c>
      <c r="G62" s="45">
        <f t="shared" si="1"/>
        <v>0</v>
      </c>
      <c r="J62" s="45">
        <f t="shared" si="2"/>
        <v>0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x14ac:dyDescent="0.25">
      <c r="A63" s="12" t="s">
        <v>409</v>
      </c>
      <c r="B63" s="10">
        <v>1.9399999999999997E-2</v>
      </c>
      <c r="C63" s="10">
        <v>1.9399999999999997E-2</v>
      </c>
      <c r="D63" s="10">
        <f t="shared" si="0"/>
        <v>0</v>
      </c>
      <c r="E63" s="45">
        <v>3015428.8289999999</v>
      </c>
      <c r="G63" s="45">
        <f t="shared" si="1"/>
        <v>0</v>
      </c>
      <c r="J63" s="45">
        <f t="shared" si="2"/>
        <v>0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x14ac:dyDescent="0.25">
      <c r="A64" s="21" t="s">
        <v>410</v>
      </c>
      <c r="B64" s="10">
        <v>2.6100000000000002E-2</v>
      </c>
      <c r="C64" s="10">
        <v>2.6100000000000002E-2</v>
      </c>
      <c r="D64" s="10">
        <f t="shared" si="0"/>
        <v>0</v>
      </c>
      <c r="E64" s="45">
        <v>212244.61200000005</v>
      </c>
      <c r="G64" s="45">
        <f t="shared" si="1"/>
        <v>0</v>
      </c>
      <c r="J64" s="45">
        <f t="shared" si="2"/>
        <v>0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x14ac:dyDescent="0.25">
      <c r="A65" s="21" t="s">
        <v>411</v>
      </c>
      <c r="B65" s="10">
        <v>1.9699999999999999E-2</v>
      </c>
      <c r="C65" s="10">
        <v>1.9699999999999999E-2</v>
      </c>
      <c r="D65" s="10">
        <f t="shared" si="0"/>
        <v>0</v>
      </c>
      <c r="E65" s="45">
        <v>323644.89000000007</v>
      </c>
      <c r="G65" s="45">
        <f t="shared" si="1"/>
        <v>0</v>
      </c>
      <c r="J65" s="45">
        <f t="shared" si="2"/>
        <v>0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x14ac:dyDescent="0.25">
      <c r="A66" s="21" t="s">
        <v>412</v>
      </c>
      <c r="B66" s="10">
        <v>1.41E-2</v>
      </c>
      <c r="C66" s="10">
        <v>1.41E-2</v>
      </c>
      <c r="D66" s="10">
        <f t="shared" si="0"/>
        <v>0</v>
      </c>
      <c r="E66" s="45">
        <v>2346903.8740000003</v>
      </c>
      <c r="G66" s="45">
        <f t="shared" si="1"/>
        <v>0</v>
      </c>
      <c r="J66" s="45">
        <f t="shared" si="2"/>
        <v>0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x14ac:dyDescent="0.25">
      <c r="A67" s="21" t="s">
        <v>413</v>
      </c>
      <c r="B67" s="10">
        <v>0.1353</v>
      </c>
      <c r="C67" s="10">
        <v>0.1353</v>
      </c>
      <c r="D67" s="10">
        <f t="shared" si="0"/>
        <v>0</v>
      </c>
      <c r="E67" s="45">
        <v>385488.6289999999</v>
      </c>
      <c r="G67" s="45">
        <f t="shared" si="1"/>
        <v>0</v>
      </c>
      <c r="J67" s="45">
        <f t="shared" si="2"/>
        <v>0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x14ac:dyDescent="0.25">
      <c r="A68" s="21" t="s">
        <v>414</v>
      </c>
      <c r="B68" s="10">
        <v>0.18590000000000001</v>
      </c>
      <c r="C68" s="10">
        <v>0.18590000000000001</v>
      </c>
      <c r="D68" s="10">
        <f t="shared" si="0"/>
        <v>0</v>
      </c>
      <c r="E68" s="45">
        <v>7809138.4108749991</v>
      </c>
      <c r="G68" s="45">
        <f t="shared" si="1"/>
        <v>0</v>
      </c>
      <c r="J68" s="45">
        <f t="shared" si="2"/>
        <v>0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x14ac:dyDescent="0.25">
      <c r="A69" s="21" t="s">
        <v>415</v>
      </c>
      <c r="B69" s="10">
        <v>0.21710000000000002</v>
      </c>
      <c r="C69" s="10">
        <v>0.21710000000000002</v>
      </c>
      <c r="D69" s="10">
        <f t="shared" si="0"/>
        <v>0</v>
      </c>
      <c r="E69" s="45">
        <v>2262752.9656249993</v>
      </c>
      <c r="G69" s="45">
        <f t="shared" si="1"/>
        <v>0</v>
      </c>
      <c r="J69" s="45">
        <f t="shared" si="2"/>
        <v>0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x14ac:dyDescent="0.25">
      <c r="A70" s="21" t="s">
        <v>416</v>
      </c>
      <c r="B70" s="10">
        <v>0.1142</v>
      </c>
      <c r="C70" s="10">
        <v>0.1142</v>
      </c>
      <c r="D70" s="10">
        <f t="shared" ref="D70:D78" si="3">C70-B70</f>
        <v>0</v>
      </c>
      <c r="E70" s="45">
        <v>361961.60099999985</v>
      </c>
      <c r="G70" s="45">
        <f t="shared" ref="G70:G78" si="4">E70*(D70)</f>
        <v>0</v>
      </c>
      <c r="J70" s="45">
        <f t="shared" ref="J70:J78" si="5">G70-I70</f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x14ac:dyDescent="0.25">
      <c r="A71" s="21" t="s">
        <v>417</v>
      </c>
      <c r="B71" s="10">
        <v>5.6299999999999996E-2</v>
      </c>
      <c r="C71" s="10">
        <v>5.6299999999999996E-2</v>
      </c>
      <c r="D71" s="10">
        <f t="shared" si="3"/>
        <v>0</v>
      </c>
      <c r="E71" s="45">
        <v>12552.807000000001</v>
      </c>
      <c r="G71" s="45">
        <f t="shared" si="4"/>
        <v>0</v>
      </c>
      <c r="J71" s="45">
        <f t="shared" si="5"/>
        <v>0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x14ac:dyDescent="0.25">
      <c r="A72" s="21" t="s">
        <v>418</v>
      </c>
      <c r="B72" s="10">
        <v>5.1500000000000004E-2</v>
      </c>
      <c r="C72" s="10">
        <v>5.1500000000000004E-2</v>
      </c>
      <c r="D72" s="10">
        <f t="shared" si="3"/>
        <v>0</v>
      </c>
      <c r="E72" s="45">
        <v>441322.50599999999</v>
      </c>
      <c r="G72" s="45">
        <f t="shared" si="4"/>
        <v>0</v>
      </c>
      <c r="J72" s="45">
        <f t="shared" si="5"/>
        <v>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x14ac:dyDescent="0.25">
      <c r="A73" s="21" t="s">
        <v>419</v>
      </c>
      <c r="B73" s="10">
        <v>4.2500000000000003E-2</v>
      </c>
      <c r="C73" s="10">
        <v>4.2500000000000003E-2</v>
      </c>
      <c r="D73" s="10">
        <f t="shared" si="3"/>
        <v>0</v>
      </c>
      <c r="E73" s="45">
        <v>1211326.1365</v>
      </c>
      <c r="G73" s="45">
        <f t="shared" si="4"/>
        <v>0</v>
      </c>
      <c r="J73" s="45">
        <f t="shared" si="5"/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x14ac:dyDescent="0.25">
      <c r="A74" s="21" t="s">
        <v>420</v>
      </c>
      <c r="B74" s="10">
        <v>1.3999999999999999E-2</v>
      </c>
      <c r="C74" s="10">
        <v>1.3999999999999999E-2</v>
      </c>
      <c r="D74" s="10">
        <f t="shared" si="3"/>
        <v>0</v>
      </c>
      <c r="E74" s="45">
        <v>4244.1239999999989</v>
      </c>
      <c r="G74" s="45">
        <f t="shared" si="4"/>
        <v>0</v>
      </c>
      <c r="J74" s="45">
        <f t="shared" si="5"/>
        <v>0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x14ac:dyDescent="0.25">
      <c r="A75" s="21" t="s">
        <v>421</v>
      </c>
      <c r="B75" s="10">
        <v>7.9000000000000008E-3</v>
      </c>
      <c r="C75" s="10">
        <v>7.9000000000000008E-3</v>
      </c>
      <c r="D75" s="10">
        <f t="shared" si="3"/>
        <v>0</v>
      </c>
      <c r="E75" s="45">
        <v>22318.455000000005</v>
      </c>
      <c r="G75" s="45">
        <f t="shared" si="4"/>
        <v>0</v>
      </c>
      <c r="J75" s="45">
        <f t="shared" si="5"/>
        <v>0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x14ac:dyDescent="0.25">
      <c r="A76" s="21" t="s">
        <v>422</v>
      </c>
      <c r="B76" s="10">
        <v>7.9000000000000008E-3</v>
      </c>
      <c r="C76" s="10">
        <v>7.9000000000000008E-3</v>
      </c>
      <c r="D76" s="10">
        <f t="shared" si="3"/>
        <v>0</v>
      </c>
      <c r="E76" s="45">
        <v>7081567.9229999976</v>
      </c>
      <c r="G76" s="45">
        <f t="shared" si="4"/>
        <v>0</v>
      </c>
      <c r="J76" s="45">
        <f t="shared" si="5"/>
        <v>0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x14ac:dyDescent="0.25">
      <c r="A77" s="21" t="s">
        <v>423</v>
      </c>
      <c r="B77" s="10">
        <v>3.1300000000000001E-2</v>
      </c>
      <c r="C77" s="10">
        <v>3.1300000000000001E-2</v>
      </c>
      <c r="D77" s="10">
        <f t="shared" si="3"/>
        <v>0</v>
      </c>
      <c r="E77" s="45">
        <v>5727518.2768750014</v>
      </c>
      <c r="G77" s="45">
        <f t="shared" si="4"/>
        <v>0</v>
      </c>
      <c r="J77" s="45">
        <f t="shared" si="5"/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x14ac:dyDescent="0.25">
      <c r="A78" s="21" t="s">
        <v>424</v>
      </c>
      <c r="B78" s="10">
        <v>0</v>
      </c>
      <c r="C78" s="10">
        <v>0</v>
      </c>
      <c r="D78" s="10">
        <f t="shared" si="3"/>
        <v>0</v>
      </c>
      <c r="E78" s="45">
        <v>16379.174999999997</v>
      </c>
      <c r="G78" s="45">
        <f t="shared" si="4"/>
        <v>0</v>
      </c>
      <c r="J78" s="45">
        <f t="shared" si="5"/>
        <v>0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6.5" thickBot="1" x14ac:dyDescent="0.3">
      <c r="E79" s="51">
        <f t="shared" ref="E79:J79" si="6">SUM(E5:E78)</f>
        <v>1261457338.7500007</v>
      </c>
      <c r="F79" s="51">
        <f t="shared" si="6"/>
        <v>0</v>
      </c>
      <c r="G79" s="55">
        <f t="shared" si="6"/>
        <v>-2118893.9551905626</v>
      </c>
      <c r="H79" s="51"/>
      <c r="I79" s="56">
        <f t="shared" si="6"/>
        <v>-30886.406538039115</v>
      </c>
      <c r="J79" s="56">
        <f t="shared" si="6"/>
        <v>-2088007.5486525237</v>
      </c>
    </row>
    <row r="80" spans="1:32" ht="16.5" thickTop="1" x14ac:dyDescent="0.25"/>
  </sheetData>
  <pageMargins left="0.7" right="0.7" top="0.75" bottom="0.75" header="0.3" footer="0.3"/>
  <pageSetup scale="53" fitToHeight="0" orientation="landscape" r:id="rId1"/>
  <headerFooter>
    <oddFooter xml:space="preserve">&amp;R&amp;"-,Bold"Exhibit KWB-1
Page &amp;P+16 of &amp;N+16
</oddFooter>
  </headerFooter>
  <rowBreaks count="1" manualBreakCount="1">
    <brk id="44" max="9" man="1"/>
  </rowBreaks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8d70e601860b57ff2e80621cf64b0c1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af7f3355e7c138a139c017008c6ac6b2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  <xsd:enumeration value="Stipulation Testimony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/Intervenor DR 3"/>
          <xsd:enumeration value="Rebuttal Testimony"/>
          <xsd:enumeration value="Settlement Agreement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Stipulation Testimony</Document_x0020_Type>
    <Witness_x0020_Testimony xmlns="54fcda00-7b58-44a7-b108-8bd10a8a08ba">Blake, Kent W.</Witness_x0020_Testimony>
    <Intervemprs xmlns="54fcda00-7b58-44a7-b108-8bd10a8a08ba" xsi:nil="true"/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A44698D-47ED-4941-A12B-D511344D3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7CF39E-8C17-4FC0-9123-AD9F4888E4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CB71BA-4907-4DD9-B2DF-3FCEF06B3DA7}">
  <ds:schemaRefs>
    <ds:schemaRef ds:uri="http://schemas.microsoft.com/office/2006/documentManagement/types"/>
    <ds:schemaRef ds:uri="54fcda00-7b58-44a7-b108-8bd10a8a08ba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KU Electric</vt:lpstr>
      <vt:lpstr>LGE Electric</vt:lpstr>
      <vt:lpstr>LGE Gas</vt:lpstr>
      <vt:lpstr>'KU Electric'!Print_Area</vt:lpstr>
      <vt:lpstr>'LGE Electric'!Print_Area</vt:lpstr>
      <vt:lpstr>'LGE Gas'!Print_Area</vt:lpstr>
      <vt:lpstr>'KU Electric'!Print_Titles</vt:lpstr>
      <vt:lpstr>'LGE Electric'!Print_Titles</vt:lpstr>
      <vt:lpstr>'LGE Gas'!Print_Titles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Garrett, Chris</dc:creator>
  <cp:lastModifiedBy>Garrett, Chris</cp:lastModifiedBy>
  <cp:lastPrinted>2017-04-21T20:01:38Z</cp:lastPrinted>
  <dcterms:created xsi:type="dcterms:W3CDTF">2017-04-17T16:36:48Z</dcterms:created>
  <dcterms:modified xsi:type="dcterms:W3CDTF">2017-04-24T15:12:52Z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