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20" windowWidth="14940" windowHeight="922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G" sheetId="24" r:id="rId7"/>
  </sheets>
  <definedNames>
    <definedName name="\\" localSheetId="2" hidden="1">#REF!</definedName>
    <definedName name="\\" localSheetId="4" hidden="1">#REF!</definedName>
    <definedName name="\\" localSheetId="5" hidden="1">#REF!</definedName>
    <definedName name="\\" localSheetId="6" hidden="1">#REF!</definedName>
    <definedName name="\\" hidden="1">#REF!</definedName>
    <definedName name="\\\" localSheetId="2" hidden="1">#REF!</definedName>
    <definedName name="\\\" localSheetId="4" hidden="1">#REF!</definedName>
    <definedName name="\\\" localSheetId="5" hidden="1">#REF!</definedName>
    <definedName name="\\\" localSheetId="6" hidden="1">#REF!</definedName>
    <definedName name="\\\" hidden="1">#REF!</definedName>
    <definedName name="\\\\" localSheetId="2" hidden="1">#REF!</definedName>
    <definedName name="\\\\" localSheetId="4" hidden="1">#REF!</definedName>
    <definedName name="\\\\" localSheetId="5" hidden="1">#REF!</definedName>
    <definedName name="\\\\" localSheetId="6" hidden="1">#REF!</definedName>
    <definedName name="\\\\" hidden="1">#REF!</definedName>
    <definedName name="__123Graph_1" localSheetId="2" hidden="1">#REF!</definedName>
    <definedName name="__123Graph_1" localSheetId="4" hidden="1">#REF!</definedName>
    <definedName name="__123Graph_1" localSheetId="6" hidden="1">#REF!</definedName>
    <definedName name="__123Graph_1" hidden="1">#REF!</definedName>
    <definedName name="__123Graph_2" localSheetId="2" hidden="1">#REF!</definedName>
    <definedName name="__123Graph_2" localSheetId="4" hidden="1">#REF!</definedName>
    <definedName name="__123Graph_2" localSheetId="6" hidden="1">#REF!</definedName>
    <definedName name="__123Graph_2" hidden="1">#REF!</definedName>
    <definedName name="__123Graph_3" localSheetId="2" hidden="1">#REF!</definedName>
    <definedName name="__123Graph_3" localSheetId="4" hidden="1">#REF!</definedName>
    <definedName name="__123Graph_3" localSheetId="6" hidden="1">#REF!</definedName>
    <definedName name="__123Graph_3" hidden="1">#REF!</definedName>
    <definedName name="__123Graph_4" localSheetId="2" hidden="1">#REF!</definedName>
    <definedName name="__123Graph_4" localSheetId="4" hidden="1">#REF!</definedName>
    <definedName name="__123Graph_4" localSheetId="6" hidden="1">#REF!</definedName>
    <definedName name="__123Graph_4" hidden="1">#REF!</definedName>
    <definedName name="__123Graph_5" localSheetId="2" hidden="1">#REF!</definedName>
    <definedName name="__123Graph_5" localSheetId="4" hidden="1">#REF!</definedName>
    <definedName name="__123Graph_5" localSheetId="6" hidden="1">#REF!</definedName>
    <definedName name="__123Graph_5" hidden="1">#REF!</definedName>
    <definedName name="__123Graph_6" localSheetId="2" hidden="1">#REF!</definedName>
    <definedName name="__123Graph_6" localSheetId="4" hidden="1">#REF!</definedName>
    <definedName name="__123Graph_6" localSheetId="6" hidden="1">#REF!</definedName>
    <definedName name="__123Graph_6" hidden="1">#REF!</definedName>
    <definedName name="__123Graph_8" localSheetId="2" hidden="1">#REF!</definedName>
    <definedName name="__123Graph_8" localSheetId="4" hidden="1">#REF!</definedName>
    <definedName name="__123Graph_8" localSheetId="6" hidden="1">#REF!</definedName>
    <definedName name="__123Graph_8" hidden="1">#REF!</definedName>
    <definedName name="__123Graph_A" localSheetId="2" hidden="1">#REF!</definedName>
    <definedName name="__123Graph_A" localSheetId="4" hidden="1">#REF!</definedName>
    <definedName name="__123Graph_A" localSheetId="6" hidden="1">#REF!</definedName>
    <definedName name="__123Graph_A" hidden="1">#REF!</definedName>
    <definedName name="__123Graph_B" localSheetId="2" hidden="1">#REF!</definedName>
    <definedName name="__123Graph_B" localSheetId="4" hidden="1">#REF!</definedName>
    <definedName name="__123Graph_B" localSheetId="6" hidden="1">#REF!</definedName>
    <definedName name="__123Graph_B" hidden="1">#REF!</definedName>
    <definedName name="__123Graph_C" localSheetId="2" hidden="1">#REF!</definedName>
    <definedName name="__123Graph_C" localSheetId="4" hidden="1">#REF!</definedName>
    <definedName name="__123Graph_C" localSheetId="6" hidden="1">#REF!</definedName>
    <definedName name="__123Graph_C" hidden="1">#REF!</definedName>
    <definedName name="__123Graph_D" localSheetId="2" hidden="1">#REF!</definedName>
    <definedName name="__123Graph_D" localSheetId="4" hidden="1">#REF!</definedName>
    <definedName name="__123Graph_D" localSheetId="6" hidden="1">#REF!</definedName>
    <definedName name="__123Graph_D" hidden="1">#REF!</definedName>
    <definedName name="__123Graph_E" localSheetId="2" hidden="1">#REF!</definedName>
    <definedName name="__123Graph_E" localSheetId="4" hidden="1">#REF!</definedName>
    <definedName name="__123Graph_E" localSheetId="6" hidden="1">#REF!</definedName>
    <definedName name="__123Graph_E" hidden="1">#REF!</definedName>
    <definedName name="__123Graph_F" localSheetId="2" hidden="1">#REF!</definedName>
    <definedName name="__123Graph_F" localSheetId="4" hidden="1">#REF!</definedName>
    <definedName name="__123Graph_F" localSheetId="6" hidden="1">#REF!</definedName>
    <definedName name="__123Graph_F" hidden="1">#REF!</definedName>
    <definedName name="__123Graph_X" localSheetId="2" hidden="1">#REF!</definedName>
    <definedName name="__123Graph_X" localSheetId="4" hidden="1">#REF!</definedName>
    <definedName name="__123Graph_X" localSheetId="5" hidden="1">#REF!</definedName>
    <definedName name="__123Graph_X" localSheetId="6" hidden="1">#REF!</definedName>
    <definedName name="__123Graph_X" hidden="1">#REF!</definedName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Order1" hidden="1">0</definedName>
    <definedName name="_Order2" hidden="1">0</definedName>
    <definedName name="ahahahahaha" localSheetId="4" hidden="1">{"'Server Configuration'!$A$1:$DB$281"}</definedName>
    <definedName name="ahahahahaha" localSheetId="6" hidden="1">{"'Server Configuration'!$A$1:$DB$281"}</definedName>
    <definedName name="ahahahahaha" hidden="1">{"'Server Configuration'!$A$1:$DB$281"}</definedName>
    <definedName name="blip" localSheetId="4" hidden="1">{"'Server Configuration'!$A$1:$DB$281"}</definedName>
    <definedName name="blip" localSheetId="6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4" hidden="1">{"'Server Configuration'!$A$1:$DB$281"}</definedName>
    <definedName name="HTML_Control" localSheetId="6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'Index A'!$A$1:$C$36</definedName>
    <definedName name="_xlnm.Print_Area" localSheetId="2">'SCH A'!$A$1:$F$35</definedName>
    <definedName name="_xlnm.Print_Area" localSheetId="5">'SCH H-1'!$A$1:$F$36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4" hidden="1">{"Wkp ComEquity",#N/A,FALSE,"Cap Struct WPs"}</definedName>
    <definedName name="wrn.Wkp._.ComEquity." localSheetId="6" hidden="1">{"Wkp ComEquity",#N/A,FALSE,"Cap Struct WPs"}</definedName>
    <definedName name="wrn.Wkp._.ComEquity." hidden="1">{"Wkp ComEquity",#N/A,FALSE,"Cap Struct WPs"}</definedName>
    <definedName name="wrn.Wkp._.JDITC." localSheetId="4" hidden="1">{"Wkp JDITC",#N/A,FALSE,"Cap Struct WPs"}</definedName>
    <definedName name="wrn.Wkp._.JDITC." localSheetId="6" hidden="1">{"Wkp JDITC",#N/A,FALSE,"Cap Struct WPs"}</definedName>
    <definedName name="wrn.Wkp._.JDITC." hidden="1">{"Wkp JDITC",#N/A,FALSE,"Cap Struct WPs"}</definedName>
    <definedName name="wrn.Wkp._.LTerm._.Debt." localSheetId="4" hidden="1">{"Wkp LTerm Debt",#N/A,FALSE,"Cap Struct WPs"}</definedName>
    <definedName name="wrn.Wkp._.LTerm._.Debt." localSheetId="6" hidden="1">{"Wkp LTerm Debt",#N/A,FALSE,"Cap Struct WPs"}</definedName>
    <definedName name="wrn.Wkp._.LTerm._.Debt." hidden="1">{"Wkp LTerm Debt",#N/A,FALSE,"Cap Struct WPs"}</definedName>
    <definedName name="wrn.Wkp._.LTerm._.Debt._.13Mo._.Avg." localSheetId="4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4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4" hidden="1">{"Wkp LTerm Debt Int",#N/A,FALSE,"Cap Struct WPs"}</definedName>
    <definedName name="wrn.Wkp._.LTerm._.Debt._.Int." localSheetId="6" hidden="1">{"Wkp LTerm Debt Int",#N/A,FALSE,"Cap Struct WPs"}</definedName>
    <definedName name="wrn.Wkp._.LTerm._.Debt._.Int." hidden="1">{"Wkp LTerm Debt Int",#N/A,FALSE,"Cap Struct WPs"}</definedName>
    <definedName name="wrn.Wkp._.PreStock." localSheetId="4" hidden="1">{"Wkp PreStock",#N/A,FALSE,"Cap Struct WPs"}</definedName>
    <definedName name="wrn.Wkp._.PreStock." localSheetId="6" hidden="1">{"Wkp PreStock",#N/A,FALSE,"Cap Struct WPs"}</definedName>
    <definedName name="wrn.Wkp._.PreStock." hidden="1">{"Wkp PreStock",#N/A,FALSE,"Cap Struct WPs"}</definedName>
    <definedName name="wrn.Wkp._.PreStock._.13MoAvg." localSheetId="4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hidden="1">{"Wkp PreStock 13MoAvg",#N/A,FALSE,"Cap Struct WPs"}</definedName>
    <definedName name="wrn.Wkp._.PreStock._.Amort." localSheetId="4" hidden="1">{"Wkp PreStock Amort",#N/A,FALSE,"Cap Struct WPs"}</definedName>
    <definedName name="wrn.Wkp._.PreStock._.Amort." localSheetId="6" hidden="1">{"Wkp PreStock Amort",#N/A,FALSE,"Cap Struct WPs"}</definedName>
    <definedName name="wrn.Wkp._.PreStock._.Amort." hidden="1">{"Wkp PreStock Amort",#N/A,FALSE,"Cap Struct WPs"}</definedName>
    <definedName name="wrn.Wkp._.PreStock._.Dividend." localSheetId="4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hidden="1">{"Wkp PreStock Dividend",#N/A,FALSE,"Cap Struct WPs"}</definedName>
    <definedName name="wrn.Wkp._.STerm._.Debt." localSheetId="4" hidden="1">{"Wkp STerm Debt",#N/A,FALSE,"Cap Struct WPs"}</definedName>
    <definedName name="wrn.Wkp._.STerm._.Debt." localSheetId="6" hidden="1">{"Wkp STerm Debt",#N/A,FALSE,"Cap Struct WPs"}</definedName>
    <definedName name="wrn.Wkp._.STerm._.Debt." hidden="1">{"Wkp STerm Debt",#N/A,FALSE,"Cap Struct WPs"}</definedName>
    <definedName name="wrn.Wkp._.Unamort._.Debt._.Exp." localSheetId="4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hidden="1">{"Wkp Unamort PreStock Exp",#N/A,FALSE,"Cap Struct WPs"}</definedName>
  </definedNames>
  <calcPr calcId="152511" calcOnSave="0"/>
  <webPublishing codePage="0"/>
</workbook>
</file>

<file path=xl/calcChain.xml><?xml version="1.0" encoding="utf-8"?>
<calcChain xmlns="http://schemas.openxmlformats.org/spreadsheetml/2006/main">
  <c r="D43" i="24" l="1"/>
  <c r="O37" i="24" s="1"/>
  <c r="O41" i="24"/>
  <c r="R41" i="24" s="1"/>
  <c r="E41" i="24"/>
  <c r="F41" i="24" s="1"/>
  <c r="R39" i="24"/>
  <c r="O39" i="24"/>
  <c r="Q39" i="24" s="1"/>
  <c r="F39" i="24"/>
  <c r="E39" i="24"/>
  <c r="F37" i="24"/>
  <c r="K31" i="24"/>
  <c r="L21" i="24"/>
  <c r="D21" i="24"/>
  <c r="O19" i="24" s="1"/>
  <c r="E19" i="24"/>
  <c r="F19" i="24" s="1"/>
  <c r="O17" i="24"/>
  <c r="R17" i="24" s="1"/>
  <c r="E17" i="24"/>
  <c r="F17" i="24" s="1"/>
  <c r="F15" i="24"/>
  <c r="D36" i="23"/>
  <c r="G32" i="23"/>
  <c r="G30" i="23" s="1"/>
  <c r="D32" i="23"/>
  <c r="G26" i="23"/>
  <c r="D26" i="23"/>
  <c r="G25" i="23"/>
  <c r="D25" i="23"/>
  <c r="D24" i="23"/>
  <c r="D23" i="23"/>
  <c r="D22" i="23"/>
  <c r="E28" i="23"/>
  <c r="C28" i="23"/>
  <c r="D16" i="23"/>
  <c r="A16" i="23"/>
  <c r="A18" i="23" s="1"/>
  <c r="A20" i="23" s="1"/>
  <c r="A21" i="23" s="1"/>
  <c r="A22" i="23" s="1"/>
  <c r="A23" i="23" s="1"/>
  <c r="A24" i="23" s="1"/>
  <c r="A25" i="23" s="1"/>
  <c r="A26" i="23" s="1"/>
  <c r="A28" i="23" s="1"/>
  <c r="A30" i="23" s="1"/>
  <c r="A32" i="23" s="1"/>
  <c r="A34" i="23" s="1"/>
  <c r="A36" i="23" s="1"/>
  <c r="A38" i="23" s="1"/>
  <c r="E18" i="23"/>
  <c r="E30" i="23" s="1"/>
  <c r="D15" i="23"/>
  <c r="D18" i="23" s="1"/>
  <c r="A15" i="23"/>
  <c r="O43" i="24" l="1"/>
  <c r="P37" i="24"/>
  <c r="S37" i="24"/>
  <c r="R37" i="24"/>
  <c r="R44" i="24" s="1"/>
  <c r="Q37" i="24"/>
  <c r="S19" i="24"/>
  <c r="R19" i="24"/>
  <c r="Q19" i="24"/>
  <c r="P19" i="24"/>
  <c r="G19" i="24" s="1"/>
  <c r="H19" i="24" s="1"/>
  <c r="S17" i="24"/>
  <c r="S41" i="24"/>
  <c r="O15" i="24"/>
  <c r="P17" i="24"/>
  <c r="F21" i="24"/>
  <c r="S39" i="24"/>
  <c r="P41" i="24"/>
  <c r="G41" i="24" s="1"/>
  <c r="H41" i="24" s="1"/>
  <c r="Q17" i="24"/>
  <c r="P39" i="24"/>
  <c r="Q41" i="24"/>
  <c r="F43" i="24"/>
  <c r="E34" i="23"/>
  <c r="E38" i="23"/>
  <c r="F30" i="23"/>
  <c r="G38" i="23"/>
  <c r="D30" i="23"/>
  <c r="C18" i="23"/>
  <c r="C30" i="23" s="1"/>
  <c r="G16" i="23"/>
  <c r="D21" i="23"/>
  <c r="D28" i="23" s="1"/>
  <c r="G22" i="23"/>
  <c r="G36" i="23"/>
  <c r="E30" i="22"/>
  <c r="E14" i="22"/>
  <c r="D14" i="22"/>
  <c r="O21" i="24" l="1"/>
  <c r="Q15" i="24"/>
  <c r="Q22" i="24" s="1"/>
  <c r="P15" i="24"/>
  <c r="S15" i="24"/>
  <c r="S22" i="24" s="1"/>
  <c r="R15" i="24"/>
  <c r="R22" i="24" s="1"/>
  <c r="S44" i="24"/>
  <c r="G39" i="24"/>
  <c r="H39" i="24" s="1"/>
  <c r="G37" i="24"/>
  <c r="P44" i="24"/>
  <c r="G17" i="24"/>
  <c r="H17" i="24" s="1"/>
  <c r="Q44" i="24"/>
  <c r="C38" i="23"/>
  <c r="C34" i="23"/>
  <c r="F18" i="23"/>
  <c r="G23" i="23"/>
  <c r="G24" i="23"/>
  <c r="G15" i="23"/>
  <c r="G18" i="23" s="1"/>
  <c r="D16" i="22"/>
  <c r="E16" i="22"/>
  <c r="E32" i="22"/>
  <c r="G43" i="24" l="1"/>
  <c r="H37" i="24"/>
  <c r="G15" i="24"/>
  <c r="P22" i="24"/>
  <c r="F28" i="23"/>
  <c r="F40" i="23" s="1"/>
  <c r="G21" i="23"/>
  <c r="G28" i="23" s="1"/>
  <c r="G40" i="23" s="1"/>
  <c r="H43" i="24" l="1"/>
  <c r="I37" i="24"/>
  <c r="G21" i="24"/>
  <c r="H15" i="24"/>
  <c r="E20" i="22"/>
  <c r="A8" i="22"/>
  <c r="A5" i="22"/>
  <c r="A4" i="22"/>
  <c r="A2" i="22"/>
  <c r="A1" i="22"/>
  <c r="H21" i="24" l="1"/>
  <c r="I15" i="24"/>
  <c r="I43" i="24"/>
  <c r="K37" i="24"/>
  <c r="K43" i="24" s="1"/>
  <c r="I41" i="24"/>
  <c r="K41" i="24" s="1"/>
  <c r="I39" i="24"/>
  <c r="K39" i="24" s="1"/>
  <c r="E22" i="22"/>
  <c r="D18" i="22"/>
  <c r="K15" i="24" l="1"/>
  <c r="I19" i="24"/>
  <c r="K19" i="24" s="1"/>
  <c r="I17" i="24"/>
  <c r="K17" i="24" s="1"/>
  <c r="E18" i="22"/>
  <c r="E24" i="22"/>
  <c r="E34" i="22"/>
  <c r="K21" i="24" l="1"/>
  <c r="I21" i="24"/>
  <c r="D20" i="22"/>
  <c r="D22" i="22" s="1"/>
  <c r="D24" i="22" s="1"/>
  <c r="D22" i="18"/>
  <c r="D24" i="18" s="1"/>
  <c r="E24" i="18" s="1"/>
  <c r="E18" i="18"/>
  <c r="E22" i="18" s="1"/>
  <c r="E16" i="18"/>
  <c r="E28" i="18" l="1"/>
  <c r="E30" i="18" s="1"/>
  <c r="E32" i="18" s="1"/>
  <c r="E34" i="18" s="1"/>
  <c r="D26" i="22" s="1"/>
  <c r="E26" i="22" l="1"/>
  <c r="E28" i="22" s="1"/>
  <c r="D28" i="22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</calcChain>
</file>

<file path=xl/sharedStrings.xml><?xml version="1.0" encoding="utf-8"?>
<sst xmlns="http://schemas.openxmlformats.org/spreadsheetml/2006/main" count="240" uniqueCount="149">
  <si>
    <t>TAXES OTHER THAN INCOME TAXES</t>
  </si>
  <si>
    <t>TOTAL OPERATING EXPENSES</t>
  </si>
  <si>
    <t>NET OPERATING INCOME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</si>
  <si>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</si>
  <si>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</si>
  <si>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</si>
  <si>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</si>
  <si>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</si>
  <si>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</si>
  <si>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</si>
  <si>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</si>
  <si>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</si>
  <si>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</si>
  <si>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</si>
  <si>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</si>
  <si>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</si>
  <si>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</si>
  <si>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</si>
  <si>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</si>
  <si>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</si>
  <si>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</si>
  <si>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</si>
  <si>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</si>
  <si>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</si>
  <si>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</si>
  <si>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</si>
  <si>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</si>
  <si>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</si>
  <si>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</si>
  <si>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</si>
  <si>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</si>
  <si>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</si>
  <si>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</si>
  <si>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</si>
  <si>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</si>
  <si>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</si>
  <si>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</si>
  <si>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</si>
  <si>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</si>
  <si>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</si>
  <si>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</si>
  <si>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</si>
  <si>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</si>
  <si>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</si>
  <si>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</si>
  <si>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</si>
  <si>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</si>
  <si>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</si>
  <si>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</si>
  <si>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</si>
  <si>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</si>
  <si>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</si>
  <si>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</si>
  <si>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</si>
  <si>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</si>
  <si>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</si>
  <si>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</si>
  <si>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</si>
  <si>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</si>
  <si>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</si>
  <si>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</si>
  <si>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</si>
  <si>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</si>
  <si>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</si>
  <si>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</si>
  <si>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</si>
  <si>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</si>
  <si>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</si>
  <si>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</si>
  <si>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</si>
  <si>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</si>
  <si>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</si>
  <si>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</si>
  <si>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TYPE OF FILING: __X__ ORIGINAL  _____ UPDATED  _____ REVISED</t>
  </si>
  <si>
    <t>WITNESS:   K. W. BLAKE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</si>
  <si>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</si>
  <si>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</si>
  <si>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</si>
  <si>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</si>
  <si>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</si>
  <si>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</si>
  <si>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</si>
  <si>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</si>
  <si>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</si>
  <si>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</si>
  <si>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</si>
  <si>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</si>
  <si>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</si>
  <si>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</si>
  <si>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</si>
  <si>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</si>
  <si>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</si>
  <si>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</si>
  <si>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</si>
  <si>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</si>
  <si>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</si>
  <si>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</si>
  <si>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</si>
  <si>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</si>
  <si>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</si>
  <si>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</si>
  <si>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</si>
  <si>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</si>
  <si>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</si>
  <si>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</si>
  <si>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</si>
  <si>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</si>
  <si>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</si>
  <si>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</si>
  <si>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</si>
  <si>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</si>
  <si>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</si>
  <si>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</si>
  <si>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</si>
  <si>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</si>
  <si>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</si>
  <si>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</si>
  <si>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</si>
  <si>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</si>
  <si>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</si>
  <si>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</si>
  <si>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</si>
  <si>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</si>
  <si>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</si>
  <si>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GAS SALES REVENUES</t>
  </si>
  <si>
    <t>PAGE 3 OF 4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</si>
  <si>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</si>
  <si>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</si>
  <si>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</si>
  <si>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</si>
  <si>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</si>
  <si>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</si>
  <si>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</si>
  <si>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</si>
  <si>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GAS:</t>
  </si>
  <si>
    <t>OVEC and Non-Utility</t>
  </si>
  <si>
    <t>ITC</t>
  </si>
  <si>
    <t>PAGE 4 OF 4</t>
  </si>
  <si>
    <t>GAS RATE BASE</t>
  </si>
  <si>
    <t>CHECK:</t>
  </si>
  <si>
    <t>CAPITALIZATION ALLOCATED TO GAS OPERATIONS</t>
  </si>
  <si>
    <t>RATE OF RETURN ON CAPITALIZATION</t>
  </si>
  <si>
    <t>RATE OF RETURN ON RATE BASE</t>
  </si>
  <si>
    <t>GLT</t>
  </si>
  <si>
    <t>DSM</t>
  </si>
  <si>
    <t>CASE NO. 2014-00372</t>
  </si>
  <si>
    <t>CASE NO. 2014-00372 - GAS OPERATIONS</t>
  </si>
  <si>
    <t>TYPE OF FILING: _____ ORIGINAL  _____ UPDATED  __X__ REVISED</t>
  </si>
  <si>
    <t>TYPE OF FILING: 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</si>
</sst>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4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37" fontId="1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49" fontId="7" fillId="0" borderId="0" xfId="5126" applyNumberFormat="1" applyFont="1" applyFill="1" applyBorder="1" applyAlignment="1">
      <alignment horizontal="center"/>
    </xf>
    <xf numFmtId="164" fontId="76" fillId="0" borderId="0" xfId="5126" applyNumberFormat="1" applyFont="1" applyFill="1" applyBorder="1" applyAlignment="1">
      <alignment horizontal="left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4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2 7" xfId="58918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9"/>
    <cellStyle name="Normal 13 10 2" xfId="58920"/>
    <cellStyle name="Normal 13 10 3" xfId="58921"/>
    <cellStyle name="Normal 13 11" xfId="58922"/>
    <cellStyle name="Normal 13 11 2" xfId="58923"/>
    <cellStyle name="Normal 13 11 3" xfId="58924"/>
    <cellStyle name="Normal 13 12" xfId="58925"/>
    <cellStyle name="Normal 13 12 2" xfId="58926"/>
    <cellStyle name="Normal 13 13" xfId="58927"/>
    <cellStyle name="Normal 13 14" xfId="58928"/>
    <cellStyle name="Normal 13 15" xfId="58929"/>
    <cellStyle name="Normal 13 2" xfId="4685"/>
    <cellStyle name="Normal 13 2 10" xfId="58930"/>
    <cellStyle name="Normal 13 2 10 2" xfId="58931"/>
    <cellStyle name="Normal 13 2 10 3" xfId="58932"/>
    <cellStyle name="Normal 13 2 11" xfId="58933"/>
    <cellStyle name="Normal 13 2 11 2" xfId="58934"/>
    <cellStyle name="Normal 13 2 12" xfId="58935"/>
    <cellStyle name="Normal 13 2 13" xfId="58936"/>
    <cellStyle name="Normal 13 2 14" xfId="58937"/>
    <cellStyle name="Normal 13 2 2" xfId="10866"/>
    <cellStyle name="Normal 13 2 2 10" xfId="58938"/>
    <cellStyle name="Normal 13 2 2 10 2" xfId="58939"/>
    <cellStyle name="Normal 13 2 2 11" xfId="58940"/>
    <cellStyle name="Normal 13 2 2 12" xfId="58941"/>
    <cellStyle name="Normal 13 2 2 13" xfId="58942"/>
    <cellStyle name="Normal 13 2 2 2" xfId="14567"/>
    <cellStyle name="Normal 13 2 2 2 10" xfId="58943"/>
    <cellStyle name="Normal 13 2 2 2 2" xfId="58944"/>
    <cellStyle name="Normal 13 2 2 2 2 2" xfId="58945"/>
    <cellStyle name="Normal 13 2 2 2 2 2 2" xfId="58946"/>
    <cellStyle name="Normal 13 2 2 2 2 2 2 2" xfId="58947"/>
    <cellStyle name="Normal 13 2 2 2 2 2 2 3" xfId="58948"/>
    <cellStyle name="Normal 13 2 2 2 2 2 3" xfId="58949"/>
    <cellStyle name="Normal 13 2 2 2 2 2 3 2" xfId="58950"/>
    <cellStyle name="Normal 13 2 2 2 2 2 3 3" xfId="58951"/>
    <cellStyle name="Normal 13 2 2 2 2 2 4" xfId="58952"/>
    <cellStyle name="Normal 13 2 2 2 2 2 4 2" xfId="58953"/>
    <cellStyle name="Normal 13 2 2 2 2 2 5" xfId="58954"/>
    <cellStyle name="Normal 13 2 2 2 2 2 6" xfId="58955"/>
    <cellStyle name="Normal 13 2 2 2 2 3" xfId="58956"/>
    <cellStyle name="Normal 13 2 2 2 2 3 2" xfId="58957"/>
    <cellStyle name="Normal 13 2 2 2 2 3 2 2" xfId="58958"/>
    <cellStyle name="Normal 13 2 2 2 2 3 2 3" xfId="58959"/>
    <cellStyle name="Normal 13 2 2 2 2 3 3" xfId="58960"/>
    <cellStyle name="Normal 13 2 2 2 2 3 3 2" xfId="58961"/>
    <cellStyle name="Normal 13 2 2 2 2 3 3 3" xfId="58962"/>
    <cellStyle name="Normal 13 2 2 2 2 3 4" xfId="58963"/>
    <cellStyle name="Normal 13 2 2 2 2 3 4 2" xfId="58964"/>
    <cellStyle name="Normal 13 2 2 2 2 3 5" xfId="58965"/>
    <cellStyle name="Normal 13 2 2 2 2 3 6" xfId="58966"/>
    <cellStyle name="Normal 13 2 2 2 2 4" xfId="58967"/>
    <cellStyle name="Normal 13 2 2 2 2 4 2" xfId="58968"/>
    <cellStyle name="Normal 13 2 2 2 2 4 2 2" xfId="58969"/>
    <cellStyle name="Normal 13 2 2 2 2 4 2 3" xfId="58970"/>
    <cellStyle name="Normal 13 2 2 2 2 4 3" xfId="58971"/>
    <cellStyle name="Normal 13 2 2 2 2 4 3 2" xfId="58972"/>
    <cellStyle name="Normal 13 2 2 2 2 4 4" xfId="58973"/>
    <cellStyle name="Normal 13 2 2 2 2 4 5" xfId="58974"/>
    <cellStyle name="Normal 13 2 2 2 2 5" xfId="58975"/>
    <cellStyle name="Normal 13 2 2 2 2 5 2" xfId="58976"/>
    <cellStyle name="Normal 13 2 2 2 2 5 3" xfId="58977"/>
    <cellStyle name="Normal 13 2 2 2 2 6" xfId="58978"/>
    <cellStyle name="Normal 13 2 2 2 2 6 2" xfId="58979"/>
    <cellStyle name="Normal 13 2 2 2 2 6 3" xfId="58980"/>
    <cellStyle name="Normal 13 2 2 2 2 7" xfId="58981"/>
    <cellStyle name="Normal 13 2 2 2 2 7 2" xfId="58982"/>
    <cellStyle name="Normal 13 2 2 2 2 8" xfId="58983"/>
    <cellStyle name="Normal 13 2 2 2 2 9" xfId="58984"/>
    <cellStyle name="Normal 13 2 2 2 3" xfId="58985"/>
    <cellStyle name="Normal 13 2 2 2 3 2" xfId="58986"/>
    <cellStyle name="Normal 13 2 2 2 3 2 2" xfId="58987"/>
    <cellStyle name="Normal 13 2 2 2 3 2 3" xfId="58988"/>
    <cellStyle name="Normal 13 2 2 2 3 3" xfId="58989"/>
    <cellStyle name="Normal 13 2 2 2 3 3 2" xfId="58990"/>
    <cellStyle name="Normal 13 2 2 2 3 3 3" xfId="58991"/>
    <cellStyle name="Normal 13 2 2 2 3 4" xfId="58992"/>
    <cellStyle name="Normal 13 2 2 2 3 4 2" xfId="58993"/>
    <cellStyle name="Normal 13 2 2 2 3 5" xfId="58994"/>
    <cellStyle name="Normal 13 2 2 2 3 6" xfId="58995"/>
    <cellStyle name="Normal 13 2 2 2 4" xfId="58996"/>
    <cellStyle name="Normal 13 2 2 2 4 2" xfId="58997"/>
    <cellStyle name="Normal 13 2 2 2 4 2 2" xfId="58998"/>
    <cellStyle name="Normal 13 2 2 2 4 2 3" xfId="58999"/>
    <cellStyle name="Normal 13 2 2 2 4 3" xfId="59000"/>
    <cellStyle name="Normal 13 2 2 2 4 3 2" xfId="59001"/>
    <cellStyle name="Normal 13 2 2 2 4 3 3" xfId="59002"/>
    <cellStyle name="Normal 13 2 2 2 4 4" xfId="59003"/>
    <cellStyle name="Normal 13 2 2 2 4 4 2" xfId="59004"/>
    <cellStyle name="Normal 13 2 2 2 4 5" xfId="59005"/>
    <cellStyle name="Normal 13 2 2 2 4 6" xfId="59006"/>
    <cellStyle name="Normal 13 2 2 2 5" xfId="59007"/>
    <cellStyle name="Normal 13 2 2 2 5 2" xfId="59008"/>
    <cellStyle name="Normal 13 2 2 2 5 2 2" xfId="59009"/>
    <cellStyle name="Normal 13 2 2 2 5 2 3" xfId="59010"/>
    <cellStyle name="Normal 13 2 2 2 5 3" xfId="59011"/>
    <cellStyle name="Normal 13 2 2 2 5 3 2" xfId="59012"/>
    <cellStyle name="Normal 13 2 2 2 5 4" xfId="59013"/>
    <cellStyle name="Normal 13 2 2 2 5 5" xfId="59014"/>
    <cellStyle name="Normal 13 2 2 2 6" xfId="59015"/>
    <cellStyle name="Normal 13 2 2 2 6 2" xfId="59016"/>
    <cellStyle name="Normal 13 2 2 2 6 3" xfId="59017"/>
    <cellStyle name="Normal 13 2 2 2 7" xfId="59018"/>
    <cellStyle name="Normal 13 2 2 2 7 2" xfId="59019"/>
    <cellStyle name="Normal 13 2 2 2 7 3" xfId="59020"/>
    <cellStyle name="Normal 13 2 2 2 8" xfId="59021"/>
    <cellStyle name="Normal 13 2 2 2 8 2" xfId="59022"/>
    <cellStyle name="Normal 13 2 2 2 9" xfId="59023"/>
    <cellStyle name="Normal 13 2 2 3" xfId="59024"/>
    <cellStyle name="Normal 13 2 2 3 2" xfId="59025"/>
    <cellStyle name="Normal 13 2 2 3 2 2" xfId="59026"/>
    <cellStyle name="Normal 13 2 2 3 2 2 2" xfId="59027"/>
    <cellStyle name="Normal 13 2 2 3 2 2 3" xfId="59028"/>
    <cellStyle name="Normal 13 2 2 3 2 3" xfId="59029"/>
    <cellStyle name="Normal 13 2 2 3 2 3 2" xfId="59030"/>
    <cellStyle name="Normal 13 2 2 3 2 3 3" xfId="59031"/>
    <cellStyle name="Normal 13 2 2 3 2 4" xfId="59032"/>
    <cellStyle name="Normal 13 2 2 3 2 4 2" xfId="59033"/>
    <cellStyle name="Normal 13 2 2 3 2 5" xfId="59034"/>
    <cellStyle name="Normal 13 2 2 3 2 6" xfId="59035"/>
    <cellStyle name="Normal 13 2 2 3 3" xfId="59036"/>
    <cellStyle name="Normal 13 2 2 3 3 2" xfId="59037"/>
    <cellStyle name="Normal 13 2 2 3 3 2 2" xfId="59038"/>
    <cellStyle name="Normal 13 2 2 3 3 2 3" xfId="59039"/>
    <cellStyle name="Normal 13 2 2 3 3 3" xfId="59040"/>
    <cellStyle name="Normal 13 2 2 3 3 3 2" xfId="59041"/>
    <cellStyle name="Normal 13 2 2 3 3 3 3" xfId="59042"/>
    <cellStyle name="Normal 13 2 2 3 3 4" xfId="59043"/>
    <cellStyle name="Normal 13 2 2 3 3 4 2" xfId="59044"/>
    <cellStyle name="Normal 13 2 2 3 3 5" xfId="59045"/>
    <cellStyle name="Normal 13 2 2 3 3 6" xfId="59046"/>
    <cellStyle name="Normal 13 2 2 3 4" xfId="59047"/>
    <cellStyle name="Normal 13 2 2 3 4 2" xfId="59048"/>
    <cellStyle name="Normal 13 2 2 3 4 2 2" xfId="59049"/>
    <cellStyle name="Normal 13 2 2 3 4 2 3" xfId="59050"/>
    <cellStyle name="Normal 13 2 2 3 4 3" xfId="59051"/>
    <cellStyle name="Normal 13 2 2 3 4 3 2" xfId="59052"/>
    <cellStyle name="Normal 13 2 2 3 4 4" xfId="59053"/>
    <cellStyle name="Normal 13 2 2 3 4 5" xfId="59054"/>
    <cellStyle name="Normal 13 2 2 3 5" xfId="59055"/>
    <cellStyle name="Normal 13 2 2 3 5 2" xfId="59056"/>
    <cellStyle name="Normal 13 2 2 3 5 3" xfId="59057"/>
    <cellStyle name="Normal 13 2 2 3 6" xfId="59058"/>
    <cellStyle name="Normal 13 2 2 3 6 2" xfId="59059"/>
    <cellStyle name="Normal 13 2 2 3 6 3" xfId="59060"/>
    <cellStyle name="Normal 13 2 2 3 7" xfId="59061"/>
    <cellStyle name="Normal 13 2 2 3 7 2" xfId="59062"/>
    <cellStyle name="Normal 13 2 2 3 8" xfId="59063"/>
    <cellStyle name="Normal 13 2 2 3 9" xfId="59064"/>
    <cellStyle name="Normal 13 2 2 4" xfId="59065"/>
    <cellStyle name="Normal 13 2 2 4 2" xfId="59066"/>
    <cellStyle name="Normal 13 2 2 4 2 2" xfId="59067"/>
    <cellStyle name="Normal 13 2 2 4 2 2 2" xfId="59068"/>
    <cellStyle name="Normal 13 2 2 4 2 2 3" xfId="59069"/>
    <cellStyle name="Normal 13 2 2 4 2 3" xfId="59070"/>
    <cellStyle name="Normal 13 2 2 4 2 3 2" xfId="59071"/>
    <cellStyle name="Normal 13 2 2 4 2 3 3" xfId="59072"/>
    <cellStyle name="Normal 13 2 2 4 2 4" xfId="59073"/>
    <cellStyle name="Normal 13 2 2 4 2 4 2" xfId="59074"/>
    <cellStyle name="Normal 13 2 2 4 2 5" xfId="59075"/>
    <cellStyle name="Normal 13 2 2 4 2 6" xfId="59076"/>
    <cellStyle name="Normal 13 2 2 4 3" xfId="59077"/>
    <cellStyle name="Normal 13 2 2 4 3 2" xfId="59078"/>
    <cellStyle name="Normal 13 2 2 4 3 2 2" xfId="59079"/>
    <cellStyle name="Normal 13 2 2 4 3 2 3" xfId="59080"/>
    <cellStyle name="Normal 13 2 2 4 3 3" xfId="59081"/>
    <cellStyle name="Normal 13 2 2 4 3 3 2" xfId="59082"/>
    <cellStyle name="Normal 13 2 2 4 3 3 3" xfId="59083"/>
    <cellStyle name="Normal 13 2 2 4 3 4" xfId="59084"/>
    <cellStyle name="Normal 13 2 2 4 3 4 2" xfId="59085"/>
    <cellStyle name="Normal 13 2 2 4 3 5" xfId="59086"/>
    <cellStyle name="Normal 13 2 2 4 3 6" xfId="59087"/>
    <cellStyle name="Normal 13 2 2 4 4" xfId="59088"/>
    <cellStyle name="Normal 13 2 2 4 4 2" xfId="59089"/>
    <cellStyle name="Normal 13 2 2 4 4 2 2" xfId="59090"/>
    <cellStyle name="Normal 13 2 2 4 4 2 3" xfId="59091"/>
    <cellStyle name="Normal 13 2 2 4 4 3" xfId="59092"/>
    <cellStyle name="Normal 13 2 2 4 4 3 2" xfId="59093"/>
    <cellStyle name="Normal 13 2 2 4 4 4" xfId="59094"/>
    <cellStyle name="Normal 13 2 2 4 4 5" xfId="59095"/>
    <cellStyle name="Normal 13 2 2 4 5" xfId="59096"/>
    <cellStyle name="Normal 13 2 2 4 5 2" xfId="59097"/>
    <cellStyle name="Normal 13 2 2 4 5 3" xfId="59098"/>
    <cellStyle name="Normal 13 2 2 4 6" xfId="59099"/>
    <cellStyle name="Normal 13 2 2 4 6 2" xfId="59100"/>
    <cellStyle name="Normal 13 2 2 4 6 3" xfId="59101"/>
    <cellStyle name="Normal 13 2 2 4 7" xfId="59102"/>
    <cellStyle name="Normal 13 2 2 4 7 2" xfId="59103"/>
    <cellStyle name="Normal 13 2 2 4 8" xfId="59104"/>
    <cellStyle name="Normal 13 2 2 4 9" xfId="59105"/>
    <cellStyle name="Normal 13 2 2 5" xfId="59106"/>
    <cellStyle name="Normal 13 2 2 5 2" xfId="59107"/>
    <cellStyle name="Normal 13 2 2 5 2 2" xfId="59108"/>
    <cellStyle name="Normal 13 2 2 5 2 3" xfId="59109"/>
    <cellStyle name="Normal 13 2 2 5 3" xfId="59110"/>
    <cellStyle name="Normal 13 2 2 5 3 2" xfId="59111"/>
    <cellStyle name="Normal 13 2 2 5 3 3" xfId="59112"/>
    <cellStyle name="Normal 13 2 2 5 4" xfId="59113"/>
    <cellStyle name="Normal 13 2 2 5 4 2" xfId="59114"/>
    <cellStyle name="Normal 13 2 2 5 5" xfId="59115"/>
    <cellStyle name="Normal 13 2 2 5 6" xfId="59116"/>
    <cellStyle name="Normal 13 2 2 6" xfId="59117"/>
    <cellStyle name="Normal 13 2 2 6 2" xfId="59118"/>
    <cellStyle name="Normal 13 2 2 6 2 2" xfId="59119"/>
    <cellStyle name="Normal 13 2 2 6 2 3" xfId="59120"/>
    <cellStyle name="Normal 13 2 2 6 3" xfId="59121"/>
    <cellStyle name="Normal 13 2 2 6 3 2" xfId="59122"/>
    <cellStyle name="Normal 13 2 2 6 3 3" xfId="59123"/>
    <cellStyle name="Normal 13 2 2 6 4" xfId="59124"/>
    <cellStyle name="Normal 13 2 2 6 4 2" xfId="59125"/>
    <cellStyle name="Normal 13 2 2 6 5" xfId="59126"/>
    <cellStyle name="Normal 13 2 2 6 6" xfId="59127"/>
    <cellStyle name="Normal 13 2 2 7" xfId="59128"/>
    <cellStyle name="Normal 13 2 2 7 2" xfId="59129"/>
    <cellStyle name="Normal 13 2 2 7 2 2" xfId="59130"/>
    <cellStyle name="Normal 13 2 2 7 2 3" xfId="59131"/>
    <cellStyle name="Normal 13 2 2 7 3" xfId="59132"/>
    <cellStyle name="Normal 13 2 2 7 3 2" xfId="59133"/>
    <cellStyle name="Normal 13 2 2 7 4" xfId="59134"/>
    <cellStyle name="Normal 13 2 2 7 5" xfId="59135"/>
    <cellStyle name="Normal 13 2 2 8" xfId="59136"/>
    <cellStyle name="Normal 13 2 2 8 2" xfId="59137"/>
    <cellStyle name="Normal 13 2 2 8 3" xfId="59138"/>
    <cellStyle name="Normal 13 2 2 9" xfId="59139"/>
    <cellStyle name="Normal 13 2 2 9 2" xfId="59140"/>
    <cellStyle name="Normal 13 2 2 9 3" xfId="59141"/>
    <cellStyle name="Normal 13 2 3" xfId="10867"/>
    <cellStyle name="Normal 13 2 3 10" xfId="59142"/>
    <cellStyle name="Normal 13 2 3 2" xfId="59143"/>
    <cellStyle name="Normal 13 2 3 2 2" xfId="59144"/>
    <cellStyle name="Normal 13 2 3 2 2 2" xfId="59145"/>
    <cellStyle name="Normal 13 2 3 2 2 2 2" xfId="59146"/>
    <cellStyle name="Normal 13 2 3 2 2 2 3" xfId="59147"/>
    <cellStyle name="Normal 13 2 3 2 2 3" xfId="59148"/>
    <cellStyle name="Normal 13 2 3 2 2 3 2" xfId="59149"/>
    <cellStyle name="Normal 13 2 3 2 2 3 3" xfId="59150"/>
    <cellStyle name="Normal 13 2 3 2 2 4" xfId="59151"/>
    <cellStyle name="Normal 13 2 3 2 2 4 2" xfId="59152"/>
    <cellStyle name="Normal 13 2 3 2 2 5" xfId="59153"/>
    <cellStyle name="Normal 13 2 3 2 2 6" xfId="59154"/>
    <cellStyle name="Normal 13 2 3 2 3" xfId="59155"/>
    <cellStyle name="Normal 13 2 3 2 3 2" xfId="59156"/>
    <cellStyle name="Normal 13 2 3 2 3 2 2" xfId="59157"/>
    <cellStyle name="Normal 13 2 3 2 3 2 3" xfId="59158"/>
    <cellStyle name="Normal 13 2 3 2 3 3" xfId="59159"/>
    <cellStyle name="Normal 13 2 3 2 3 3 2" xfId="59160"/>
    <cellStyle name="Normal 13 2 3 2 3 3 3" xfId="59161"/>
    <cellStyle name="Normal 13 2 3 2 3 4" xfId="59162"/>
    <cellStyle name="Normal 13 2 3 2 3 4 2" xfId="59163"/>
    <cellStyle name="Normal 13 2 3 2 3 5" xfId="59164"/>
    <cellStyle name="Normal 13 2 3 2 3 6" xfId="59165"/>
    <cellStyle name="Normal 13 2 3 2 4" xfId="59166"/>
    <cellStyle name="Normal 13 2 3 2 4 2" xfId="59167"/>
    <cellStyle name="Normal 13 2 3 2 4 2 2" xfId="59168"/>
    <cellStyle name="Normal 13 2 3 2 4 2 3" xfId="59169"/>
    <cellStyle name="Normal 13 2 3 2 4 3" xfId="59170"/>
    <cellStyle name="Normal 13 2 3 2 4 3 2" xfId="59171"/>
    <cellStyle name="Normal 13 2 3 2 4 4" xfId="59172"/>
    <cellStyle name="Normal 13 2 3 2 4 5" xfId="59173"/>
    <cellStyle name="Normal 13 2 3 2 5" xfId="59174"/>
    <cellStyle name="Normal 13 2 3 2 5 2" xfId="59175"/>
    <cellStyle name="Normal 13 2 3 2 5 3" xfId="59176"/>
    <cellStyle name="Normal 13 2 3 2 6" xfId="59177"/>
    <cellStyle name="Normal 13 2 3 2 6 2" xfId="59178"/>
    <cellStyle name="Normal 13 2 3 2 6 3" xfId="59179"/>
    <cellStyle name="Normal 13 2 3 2 7" xfId="59180"/>
    <cellStyle name="Normal 13 2 3 2 7 2" xfId="59181"/>
    <cellStyle name="Normal 13 2 3 2 8" xfId="59182"/>
    <cellStyle name="Normal 13 2 3 2 9" xfId="59183"/>
    <cellStyle name="Normal 13 2 3 3" xfId="59184"/>
    <cellStyle name="Normal 13 2 3 3 2" xfId="59185"/>
    <cellStyle name="Normal 13 2 3 3 2 2" xfId="59186"/>
    <cellStyle name="Normal 13 2 3 3 2 3" xfId="59187"/>
    <cellStyle name="Normal 13 2 3 3 3" xfId="59188"/>
    <cellStyle name="Normal 13 2 3 3 3 2" xfId="59189"/>
    <cellStyle name="Normal 13 2 3 3 3 3" xfId="59190"/>
    <cellStyle name="Normal 13 2 3 3 4" xfId="59191"/>
    <cellStyle name="Normal 13 2 3 3 4 2" xfId="59192"/>
    <cellStyle name="Normal 13 2 3 3 5" xfId="59193"/>
    <cellStyle name="Normal 13 2 3 3 6" xfId="59194"/>
    <cellStyle name="Normal 13 2 3 4" xfId="59195"/>
    <cellStyle name="Normal 13 2 3 4 2" xfId="59196"/>
    <cellStyle name="Normal 13 2 3 4 2 2" xfId="59197"/>
    <cellStyle name="Normal 13 2 3 4 2 3" xfId="59198"/>
    <cellStyle name="Normal 13 2 3 4 3" xfId="59199"/>
    <cellStyle name="Normal 13 2 3 4 3 2" xfId="59200"/>
    <cellStyle name="Normal 13 2 3 4 3 3" xfId="59201"/>
    <cellStyle name="Normal 13 2 3 4 4" xfId="59202"/>
    <cellStyle name="Normal 13 2 3 4 4 2" xfId="59203"/>
    <cellStyle name="Normal 13 2 3 4 5" xfId="59204"/>
    <cellStyle name="Normal 13 2 3 4 6" xfId="59205"/>
    <cellStyle name="Normal 13 2 3 5" xfId="59206"/>
    <cellStyle name="Normal 13 2 3 5 2" xfId="59207"/>
    <cellStyle name="Normal 13 2 3 5 2 2" xfId="59208"/>
    <cellStyle name="Normal 13 2 3 5 2 3" xfId="59209"/>
    <cellStyle name="Normal 13 2 3 5 3" xfId="59210"/>
    <cellStyle name="Normal 13 2 3 5 3 2" xfId="59211"/>
    <cellStyle name="Normal 13 2 3 5 4" xfId="59212"/>
    <cellStyle name="Normal 13 2 3 5 5" xfId="59213"/>
    <cellStyle name="Normal 13 2 3 6" xfId="59214"/>
    <cellStyle name="Normal 13 2 3 6 2" xfId="59215"/>
    <cellStyle name="Normal 13 2 3 6 3" xfId="59216"/>
    <cellStyle name="Normal 13 2 3 7" xfId="59217"/>
    <cellStyle name="Normal 13 2 3 7 2" xfId="59218"/>
    <cellStyle name="Normal 13 2 3 7 3" xfId="59219"/>
    <cellStyle name="Normal 13 2 3 8" xfId="59220"/>
    <cellStyle name="Normal 13 2 3 8 2" xfId="59221"/>
    <cellStyle name="Normal 13 2 3 9" xfId="59222"/>
    <cellStyle name="Normal 13 2 4" xfId="14568"/>
    <cellStyle name="Normal 13 2 4 2" xfId="59223"/>
    <cellStyle name="Normal 13 2 4 2 2" xfId="59224"/>
    <cellStyle name="Normal 13 2 4 2 2 2" xfId="59225"/>
    <cellStyle name="Normal 13 2 4 2 2 3" xfId="59226"/>
    <cellStyle name="Normal 13 2 4 2 3" xfId="59227"/>
    <cellStyle name="Normal 13 2 4 2 3 2" xfId="59228"/>
    <cellStyle name="Normal 13 2 4 2 3 3" xfId="59229"/>
    <cellStyle name="Normal 13 2 4 2 4" xfId="59230"/>
    <cellStyle name="Normal 13 2 4 2 4 2" xfId="59231"/>
    <cellStyle name="Normal 13 2 4 2 5" xfId="59232"/>
    <cellStyle name="Normal 13 2 4 2 6" xfId="59233"/>
    <cellStyle name="Normal 13 2 4 3" xfId="59234"/>
    <cellStyle name="Normal 13 2 4 3 2" xfId="59235"/>
    <cellStyle name="Normal 13 2 4 3 2 2" xfId="59236"/>
    <cellStyle name="Normal 13 2 4 3 2 3" xfId="59237"/>
    <cellStyle name="Normal 13 2 4 3 3" xfId="59238"/>
    <cellStyle name="Normal 13 2 4 3 3 2" xfId="59239"/>
    <cellStyle name="Normal 13 2 4 3 3 3" xfId="59240"/>
    <cellStyle name="Normal 13 2 4 3 4" xfId="59241"/>
    <cellStyle name="Normal 13 2 4 3 4 2" xfId="59242"/>
    <cellStyle name="Normal 13 2 4 3 5" xfId="59243"/>
    <cellStyle name="Normal 13 2 4 3 6" xfId="59244"/>
    <cellStyle name="Normal 13 2 4 4" xfId="59245"/>
    <cellStyle name="Normal 13 2 4 4 2" xfId="59246"/>
    <cellStyle name="Normal 13 2 4 4 2 2" xfId="59247"/>
    <cellStyle name="Normal 13 2 4 4 2 3" xfId="59248"/>
    <cellStyle name="Normal 13 2 4 4 3" xfId="59249"/>
    <cellStyle name="Normal 13 2 4 4 3 2" xfId="59250"/>
    <cellStyle name="Normal 13 2 4 4 4" xfId="59251"/>
    <cellStyle name="Normal 13 2 4 4 5" xfId="59252"/>
    <cellStyle name="Normal 13 2 4 5" xfId="59253"/>
    <cellStyle name="Normal 13 2 4 5 2" xfId="59254"/>
    <cellStyle name="Normal 13 2 4 5 3" xfId="59255"/>
    <cellStyle name="Normal 13 2 4 6" xfId="59256"/>
    <cellStyle name="Normal 13 2 4 6 2" xfId="59257"/>
    <cellStyle name="Normal 13 2 4 6 3" xfId="59258"/>
    <cellStyle name="Normal 13 2 4 7" xfId="59259"/>
    <cellStyle name="Normal 13 2 4 7 2" xfId="59260"/>
    <cellStyle name="Normal 13 2 4 8" xfId="59261"/>
    <cellStyle name="Normal 13 2 4 9" xfId="59262"/>
    <cellStyle name="Normal 13 2 5" xfId="59263"/>
    <cellStyle name="Normal 13 2 5 2" xfId="59264"/>
    <cellStyle name="Normal 13 2 5 2 2" xfId="59265"/>
    <cellStyle name="Normal 13 2 5 2 2 2" xfId="59266"/>
    <cellStyle name="Normal 13 2 5 2 2 3" xfId="59267"/>
    <cellStyle name="Normal 13 2 5 2 3" xfId="59268"/>
    <cellStyle name="Normal 13 2 5 2 3 2" xfId="59269"/>
    <cellStyle name="Normal 13 2 5 2 3 3" xfId="59270"/>
    <cellStyle name="Normal 13 2 5 2 4" xfId="59271"/>
    <cellStyle name="Normal 13 2 5 2 4 2" xfId="59272"/>
    <cellStyle name="Normal 13 2 5 2 5" xfId="59273"/>
    <cellStyle name="Normal 13 2 5 2 6" xfId="59274"/>
    <cellStyle name="Normal 13 2 5 3" xfId="59275"/>
    <cellStyle name="Normal 13 2 5 3 2" xfId="59276"/>
    <cellStyle name="Normal 13 2 5 3 2 2" xfId="59277"/>
    <cellStyle name="Normal 13 2 5 3 2 3" xfId="59278"/>
    <cellStyle name="Normal 13 2 5 3 3" xfId="59279"/>
    <cellStyle name="Normal 13 2 5 3 3 2" xfId="59280"/>
    <cellStyle name="Normal 13 2 5 3 3 3" xfId="59281"/>
    <cellStyle name="Normal 13 2 5 3 4" xfId="59282"/>
    <cellStyle name="Normal 13 2 5 3 4 2" xfId="59283"/>
    <cellStyle name="Normal 13 2 5 3 5" xfId="59284"/>
    <cellStyle name="Normal 13 2 5 3 6" xfId="59285"/>
    <cellStyle name="Normal 13 2 5 4" xfId="59286"/>
    <cellStyle name="Normal 13 2 5 4 2" xfId="59287"/>
    <cellStyle name="Normal 13 2 5 4 2 2" xfId="59288"/>
    <cellStyle name="Normal 13 2 5 4 2 3" xfId="59289"/>
    <cellStyle name="Normal 13 2 5 4 3" xfId="59290"/>
    <cellStyle name="Normal 13 2 5 4 3 2" xfId="59291"/>
    <cellStyle name="Normal 13 2 5 4 4" xfId="59292"/>
    <cellStyle name="Normal 13 2 5 4 5" xfId="59293"/>
    <cellStyle name="Normal 13 2 5 5" xfId="59294"/>
    <cellStyle name="Normal 13 2 5 5 2" xfId="59295"/>
    <cellStyle name="Normal 13 2 5 5 3" xfId="59296"/>
    <cellStyle name="Normal 13 2 5 6" xfId="59297"/>
    <cellStyle name="Normal 13 2 5 6 2" xfId="59298"/>
    <cellStyle name="Normal 13 2 5 6 3" xfId="59299"/>
    <cellStyle name="Normal 13 2 5 7" xfId="59300"/>
    <cellStyle name="Normal 13 2 5 7 2" xfId="59301"/>
    <cellStyle name="Normal 13 2 5 8" xfId="59302"/>
    <cellStyle name="Normal 13 2 5 9" xfId="59303"/>
    <cellStyle name="Normal 13 2 6" xfId="59304"/>
    <cellStyle name="Normal 13 2 6 2" xfId="59305"/>
    <cellStyle name="Normal 13 2 6 2 2" xfId="59306"/>
    <cellStyle name="Normal 13 2 6 2 3" xfId="59307"/>
    <cellStyle name="Normal 13 2 6 3" xfId="59308"/>
    <cellStyle name="Normal 13 2 6 3 2" xfId="59309"/>
    <cellStyle name="Normal 13 2 6 3 3" xfId="59310"/>
    <cellStyle name="Normal 13 2 6 4" xfId="59311"/>
    <cellStyle name="Normal 13 2 6 4 2" xfId="59312"/>
    <cellStyle name="Normal 13 2 6 5" xfId="59313"/>
    <cellStyle name="Normal 13 2 6 6" xfId="59314"/>
    <cellStyle name="Normal 13 2 7" xfId="59315"/>
    <cellStyle name="Normal 13 2 7 2" xfId="59316"/>
    <cellStyle name="Normal 13 2 7 2 2" xfId="59317"/>
    <cellStyle name="Normal 13 2 7 2 3" xfId="59318"/>
    <cellStyle name="Normal 13 2 7 3" xfId="59319"/>
    <cellStyle name="Normal 13 2 7 3 2" xfId="59320"/>
    <cellStyle name="Normal 13 2 7 3 3" xfId="59321"/>
    <cellStyle name="Normal 13 2 7 4" xfId="59322"/>
    <cellStyle name="Normal 13 2 7 4 2" xfId="59323"/>
    <cellStyle name="Normal 13 2 7 5" xfId="59324"/>
    <cellStyle name="Normal 13 2 7 6" xfId="59325"/>
    <cellStyle name="Normal 13 2 8" xfId="59326"/>
    <cellStyle name="Normal 13 2 8 2" xfId="59327"/>
    <cellStyle name="Normal 13 2 8 2 2" xfId="59328"/>
    <cellStyle name="Normal 13 2 8 2 3" xfId="59329"/>
    <cellStyle name="Normal 13 2 8 3" xfId="59330"/>
    <cellStyle name="Normal 13 2 8 3 2" xfId="59331"/>
    <cellStyle name="Normal 13 2 8 4" xfId="59332"/>
    <cellStyle name="Normal 13 2 8 5" xfId="59333"/>
    <cellStyle name="Normal 13 2 9" xfId="59334"/>
    <cellStyle name="Normal 13 2 9 2" xfId="59335"/>
    <cellStyle name="Normal 13 2 9 3" xfId="59336"/>
    <cellStyle name="Normal 13 3" xfId="10868"/>
    <cellStyle name="Normal 13 3 10" xfId="59337"/>
    <cellStyle name="Normal 13 3 10 2" xfId="59338"/>
    <cellStyle name="Normal 13 3 11" xfId="59339"/>
    <cellStyle name="Normal 13 3 12" xfId="59340"/>
    <cellStyle name="Normal 13 3 13" xfId="59341"/>
    <cellStyle name="Normal 13 3 2" xfId="14569"/>
    <cellStyle name="Normal 13 3 2 10" xfId="59342"/>
    <cellStyle name="Normal 13 3 2 2" xfId="59343"/>
    <cellStyle name="Normal 13 3 2 2 2" xfId="59344"/>
    <cellStyle name="Normal 13 3 2 2 2 2" xfId="59345"/>
    <cellStyle name="Normal 13 3 2 2 2 2 2" xfId="59346"/>
    <cellStyle name="Normal 13 3 2 2 2 2 3" xfId="59347"/>
    <cellStyle name="Normal 13 3 2 2 2 3" xfId="59348"/>
    <cellStyle name="Normal 13 3 2 2 2 3 2" xfId="59349"/>
    <cellStyle name="Normal 13 3 2 2 2 3 3" xfId="59350"/>
    <cellStyle name="Normal 13 3 2 2 2 4" xfId="59351"/>
    <cellStyle name="Normal 13 3 2 2 2 4 2" xfId="59352"/>
    <cellStyle name="Normal 13 3 2 2 2 5" xfId="59353"/>
    <cellStyle name="Normal 13 3 2 2 2 6" xfId="59354"/>
    <cellStyle name="Normal 13 3 2 2 3" xfId="59355"/>
    <cellStyle name="Normal 13 3 2 2 3 2" xfId="59356"/>
    <cellStyle name="Normal 13 3 2 2 3 2 2" xfId="59357"/>
    <cellStyle name="Normal 13 3 2 2 3 2 3" xfId="59358"/>
    <cellStyle name="Normal 13 3 2 2 3 3" xfId="59359"/>
    <cellStyle name="Normal 13 3 2 2 3 3 2" xfId="59360"/>
    <cellStyle name="Normal 13 3 2 2 3 3 3" xfId="59361"/>
    <cellStyle name="Normal 13 3 2 2 3 4" xfId="59362"/>
    <cellStyle name="Normal 13 3 2 2 3 4 2" xfId="59363"/>
    <cellStyle name="Normal 13 3 2 2 3 5" xfId="59364"/>
    <cellStyle name="Normal 13 3 2 2 3 6" xfId="59365"/>
    <cellStyle name="Normal 13 3 2 2 4" xfId="59366"/>
    <cellStyle name="Normal 13 3 2 2 4 2" xfId="59367"/>
    <cellStyle name="Normal 13 3 2 2 4 2 2" xfId="59368"/>
    <cellStyle name="Normal 13 3 2 2 4 2 3" xfId="59369"/>
    <cellStyle name="Normal 13 3 2 2 4 3" xfId="59370"/>
    <cellStyle name="Normal 13 3 2 2 4 3 2" xfId="59371"/>
    <cellStyle name="Normal 13 3 2 2 4 4" xfId="59372"/>
    <cellStyle name="Normal 13 3 2 2 4 5" xfId="59373"/>
    <cellStyle name="Normal 13 3 2 2 5" xfId="59374"/>
    <cellStyle name="Normal 13 3 2 2 5 2" xfId="59375"/>
    <cellStyle name="Normal 13 3 2 2 5 3" xfId="59376"/>
    <cellStyle name="Normal 13 3 2 2 6" xfId="59377"/>
    <cellStyle name="Normal 13 3 2 2 6 2" xfId="59378"/>
    <cellStyle name="Normal 13 3 2 2 6 3" xfId="59379"/>
    <cellStyle name="Normal 13 3 2 2 7" xfId="59380"/>
    <cellStyle name="Normal 13 3 2 2 7 2" xfId="59381"/>
    <cellStyle name="Normal 13 3 2 2 8" xfId="59382"/>
    <cellStyle name="Normal 13 3 2 2 9" xfId="59383"/>
    <cellStyle name="Normal 13 3 2 3" xfId="59384"/>
    <cellStyle name="Normal 13 3 2 3 2" xfId="59385"/>
    <cellStyle name="Normal 13 3 2 3 2 2" xfId="59386"/>
    <cellStyle name="Normal 13 3 2 3 2 3" xfId="59387"/>
    <cellStyle name="Normal 13 3 2 3 3" xfId="59388"/>
    <cellStyle name="Normal 13 3 2 3 3 2" xfId="59389"/>
    <cellStyle name="Normal 13 3 2 3 3 3" xfId="59390"/>
    <cellStyle name="Normal 13 3 2 3 4" xfId="59391"/>
    <cellStyle name="Normal 13 3 2 3 4 2" xfId="59392"/>
    <cellStyle name="Normal 13 3 2 3 5" xfId="59393"/>
    <cellStyle name="Normal 13 3 2 3 6" xfId="59394"/>
    <cellStyle name="Normal 13 3 2 4" xfId="59395"/>
    <cellStyle name="Normal 13 3 2 4 2" xfId="59396"/>
    <cellStyle name="Normal 13 3 2 4 2 2" xfId="59397"/>
    <cellStyle name="Normal 13 3 2 4 2 3" xfId="59398"/>
    <cellStyle name="Normal 13 3 2 4 3" xfId="59399"/>
    <cellStyle name="Normal 13 3 2 4 3 2" xfId="59400"/>
    <cellStyle name="Normal 13 3 2 4 3 3" xfId="59401"/>
    <cellStyle name="Normal 13 3 2 4 4" xfId="59402"/>
    <cellStyle name="Normal 13 3 2 4 4 2" xfId="59403"/>
    <cellStyle name="Normal 13 3 2 4 5" xfId="59404"/>
    <cellStyle name="Normal 13 3 2 4 6" xfId="59405"/>
    <cellStyle name="Normal 13 3 2 5" xfId="59406"/>
    <cellStyle name="Normal 13 3 2 5 2" xfId="59407"/>
    <cellStyle name="Normal 13 3 2 5 2 2" xfId="59408"/>
    <cellStyle name="Normal 13 3 2 5 2 3" xfId="59409"/>
    <cellStyle name="Normal 13 3 2 5 3" xfId="59410"/>
    <cellStyle name="Normal 13 3 2 5 3 2" xfId="59411"/>
    <cellStyle name="Normal 13 3 2 5 4" xfId="59412"/>
    <cellStyle name="Normal 13 3 2 5 5" xfId="59413"/>
    <cellStyle name="Normal 13 3 2 6" xfId="59414"/>
    <cellStyle name="Normal 13 3 2 6 2" xfId="59415"/>
    <cellStyle name="Normal 13 3 2 6 3" xfId="59416"/>
    <cellStyle name="Normal 13 3 2 7" xfId="59417"/>
    <cellStyle name="Normal 13 3 2 7 2" xfId="59418"/>
    <cellStyle name="Normal 13 3 2 7 3" xfId="59419"/>
    <cellStyle name="Normal 13 3 2 8" xfId="59420"/>
    <cellStyle name="Normal 13 3 2 8 2" xfId="59421"/>
    <cellStyle name="Normal 13 3 2 9" xfId="59422"/>
    <cellStyle name="Normal 13 3 3" xfId="59423"/>
    <cellStyle name="Normal 13 3 3 2" xfId="59424"/>
    <cellStyle name="Normal 13 3 3 2 2" xfId="59425"/>
    <cellStyle name="Normal 13 3 3 2 2 2" xfId="59426"/>
    <cellStyle name="Normal 13 3 3 2 2 3" xfId="59427"/>
    <cellStyle name="Normal 13 3 3 2 3" xfId="59428"/>
    <cellStyle name="Normal 13 3 3 2 3 2" xfId="59429"/>
    <cellStyle name="Normal 13 3 3 2 3 3" xfId="59430"/>
    <cellStyle name="Normal 13 3 3 2 4" xfId="59431"/>
    <cellStyle name="Normal 13 3 3 2 4 2" xfId="59432"/>
    <cellStyle name="Normal 13 3 3 2 5" xfId="59433"/>
    <cellStyle name="Normal 13 3 3 2 6" xfId="59434"/>
    <cellStyle name="Normal 13 3 3 3" xfId="59435"/>
    <cellStyle name="Normal 13 3 3 3 2" xfId="59436"/>
    <cellStyle name="Normal 13 3 3 3 2 2" xfId="59437"/>
    <cellStyle name="Normal 13 3 3 3 2 3" xfId="59438"/>
    <cellStyle name="Normal 13 3 3 3 3" xfId="59439"/>
    <cellStyle name="Normal 13 3 3 3 3 2" xfId="59440"/>
    <cellStyle name="Normal 13 3 3 3 3 3" xfId="59441"/>
    <cellStyle name="Normal 13 3 3 3 4" xfId="59442"/>
    <cellStyle name="Normal 13 3 3 3 4 2" xfId="59443"/>
    <cellStyle name="Normal 13 3 3 3 5" xfId="59444"/>
    <cellStyle name="Normal 13 3 3 3 6" xfId="59445"/>
    <cellStyle name="Normal 13 3 3 4" xfId="59446"/>
    <cellStyle name="Normal 13 3 3 4 2" xfId="59447"/>
    <cellStyle name="Normal 13 3 3 4 2 2" xfId="59448"/>
    <cellStyle name="Normal 13 3 3 4 2 3" xfId="59449"/>
    <cellStyle name="Normal 13 3 3 4 3" xfId="59450"/>
    <cellStyle name="Normal 13 3 3 4 3 2" xfId="59451"/>
    <cellStyle name="Normal 13 3 3 4 4" xfId="59452"/>
    <cellStyle name="Normal 13 3 3 4 5" xfId="59453"/>
    <cellStyle name="Normal 13 3 3 5" xfId="59454"/>
    <cellStyle name="Normal 13 3 3 5 2" xfId="59455"/>
    <cellStyle name="Normal 13 3 3 5 3" xfId="59456"/>
    <cellStyle name="Normal 13 3 3 6" xfId="59457"/>
    <cellStyle name="Normal 13 3 3 6 2" xfId="59458"/>
    <cellStyle name="Normal 13 3 3 6 3" xfId="59459"/>
    <cellStyle name="Normal 13 3 3 7" xfId="59460"/>
    <cellStyle name="Normal 13 3 3 7 2" xfId="59461"/>
    <cellStyle name="Normal 13 3 3 8" xfId="59462"/>
    <cellStyle name="Normal 13 3 3 9" xfId="59463"/>
    <cellStyle name="Normal 13 3 4" xfId="59464"/>
    <cellStyle name="Normal 13 3 4 2" xfId="59465"/>
    <cellStyle name="Normal 13 3 4 2 2" xfId="59466"/>
    <cellStyle name="Normal 13 3 4 2 2 2" xfId="59467"/>
    <cellStyle name="Normal 13 3 4 2 2 3" xfId="59468"/>
    <cellStyle name="Normal 13 3 4 2 3" xfId="59469"/>
    <cellStyle name="Normal 13 3 4 2 3 2" xfId="59470"/>
    <cellStyle name="Normal 13 3 4 2 3 3" xfId="59471"/>
    <cellStyle name="Normal 13 3 4 2 4" xfId="59472"/>
    <cellStyle name="Normal 13 3 4 2 4 2" xfId="59473"/>
    <cellStyle name="Normal 13 3 4 2 5" xfId="59474"/>
    <cellStyle name="Normal 13 3 4 2 6" xfId="59475"/>
    <cellStyle name="Normal 13 3 4 3" xfId="59476"/>
    <cellStyle name="Normal 13 3 4 3 2" xfId="59477"/>
    <cellStyle name="Normal 13 3 4 3 2 2" xfId="59478"/>
    <cellStyle name="Normal 13 3 4 3 2 3" xfId="59479"/>
    <cellStyle name="Normal 13 3 4 3 3" xfId="59480"/>
    <cellStyle name="Normal 13 3 4 3 3 2" xfId="59481"/>
    <cellStyle name="Normal 13 3 4 3 3 3" xfId="59482"/>
    <cellStyle name="Normal 13 3 4 3 4" xfId="59483"/>
    <cellStyle name="Normal 13 3 4 3 4 2" xfId="59484"/>
    <cellStyle name="Normal 13 3 4 3 5" xfId="59485"/>
    <cellStyle name="Normal 13 3 4 3 6" xfId="59486"/>
    <cellStyle name="Normal 13 3 4 4" xfId="59487"/>
    <cellStyle name="Normal 13 3 4 4 2" xfId="59488"/>
    <cellStyle name="Normal 13 3 4 4 2 2" xfId="59489"/>
    <cellStyle name="Normal 13 3 4 4 2 3" xfId="59490"/>
    <cellStyle name="Normal 13 3 4 4 3" xfId="59491"/>
    <cellStyle name="Normal 13 3 4 4 3 2" xfId="59492"/>
    <cellStyle name="Normal 13 3 4 4 4" xfId="59493"/>
    <cellStyle name="Normal 13 3 4 4 5" xfId="59494"/>
    <cellStyle name="Normal 13 3 4 5" xfId="59495"/>
    <cellStyle name="Normal 13 3 4 5 2" xfId="59496"/>
    <cellStyle name="Normal 13 3 4 5 3" xfId="59497"/>
    <cellStyle name="Normal 13 3 4 6" xfId="59498"/>
    <cellStyle name="Normal 13 3 4 6 2" xfId="59499"/>
    <cellStyle name="Normal 13 3 4 6 3" xfId="59500"/>
    <cellStyle name="Normal 13 3 4 7" xfId="59501"/>
    <cellStyle name="Normal 13 3 4 7 2" xfId="59502"/>
    <cellStyle name="Normal 13 3 4 8" xfId="59503"/>
    <cellStyle name="Normal 13 3 4 9" xfId="59504"/>
    <cellStyle name="Normal 13 3 5" xfId="59505"/>
    <cellStyle name="Normal 13 3 5 2" xfId="59506"/>
    <cellStyle name="Normal 13 3 5 2 2" xfId="59507"/>
    <cellStyle name="Normal 13 3 5 2 3" xfId="59508"/>
    <cellStyle name="Normal 13 3 5 3" xfId="59509"/>
    <cellStyle name="Normal 13 3 5 3 2" xfId="59510"/>
    <cellStyle name="Normal 13 3 5 3 3" xfId="59511"/>
    <cellStyle name="Normal 13 3 5 4" xfId="59512"/>
    <cellStyle name="Normal 13 3 5 4 2" xfId="59513"/>
    <cellStyle name="Normal 13 3 5 5" xfId="59514"/>
    <cellStyle name="Normal 13 3 5 6" xfId="59515"/>
    <cellStyle name="Normal 13 3 6" xfId="59516"/>
    <cellStyle name="Normal 13 3 6 2" xfId="59517"/>
    <cellStyle name="Normal 13 3 6 2 2" xfId="59518"/>
    <cellStyle name="Normal 13 3 6 2 3" xfId="59519"/>
    <cellStyle name="Normal 13 3 6 3" xfId="59520"/>
    <cellStyle name="Normal 13 3 6 3 2" xfId="59521"/>
    <cellStyle name="Normal 13 3 6 3 3" xfId="59522"/>
    <cellStyle name="Normal 13 3 6 4" xfId="59523"/>
    <cellStyle name="Normal 13 3 6 4 2" xfId="59524"/>
    <cellStyle name="Normal 13 3 6 5" xfId="59525"/>
    <cellStyle name="Normal 13 3 6 6" xfId="59526"/>
    <cellStyle name="Normal 13 3 7" xfId="59527"/>
    <cellStyle name="Normal 13 3 7 2" xfId="59528"/>
    <cellStyle name="Normal 13 3 7 2 2" xfId="59529"/>
    <cellStyle name="Normal 13 3 7 2 3" xfId="59530"/>
    <cellStyle name="Normal 13 3 7 3" xfId="59531"/>
    <cellStyle name="Normal 13 3 7 3 2" xfId="59532"/>
    <cellStyle name="Normal 13 3 7 4" xfId="59533"/>
    <cellStyle name="Normal 13 3 7 5" xfId="59534"/>
    <cellStyle name="Normal 13 3 8" xfId="59535"/>
    <cellStyle name="Normal 13 3 8 2" xfId="59536"/>
    <cellStyle name="Normal 13 3 8 3" xfId="59537"/>
    <cellStyle name="Normal 13 3 9" xfId="59538"/>
    <cellStyle name="Normal 13 3 9 2" xfId="59539"/>
    <cellStyle name="Normal 13 3 9 3" xfId="59540"/>
    <cellStyle name="Normal 13 4" xfId="14570"/>
    <cellStyle name="Normal 13 4 10" xfId="59541"/>
    <cellStyle name="Normal 13 4 2" xfId="59542"/>
    <cellStyle name="Normal 13 4 2 2" xfId="59543"/>
    <cellStyle name="Normal 13 4 2 2 2" xfId="59544"/>
    <cellStyle name="Normal 13 4 2 2 2 2" xfId="59545"/>
    <cellStyle name="Normal 13 4 2 2 2 3" xfId="59546"/>
    <cellStyle name="Normal 13 4 2 2 3" xfId="59547"/>
    <cellStyle name="Normal 13 4 2 2 3 2" xfId="59548"/>
    <cellStyle name="Normal 13 4 2 2 3 3" xfId="59549"/>
    <cellStyle name="Normal 13 4 2 2 4" xfId="59550"/>
    <cellStyle name="Normal 13 4 2 2 4 2" xfId="59551"/>
    <cellStyle name="Normal 13 4 2 2 5" xfId="59552"/>
    <cellStyle name="Normal 13 4 2 2 6" xfId="59553"/>
    <cellStyle name="Normal 13 4 2 3" xfId="59554"/>
    <cellStyle name="Normal 13 4 2 3 2" xfId="59555"/>
    <cellStyle name="Normal 13 4 2 3 2 2" xfId="59556"/>
    <cellStyle name="Normal 13 4 2 3 2 3" xfId="59557"/>
    <cellStyle name="Normal 13 4 2 3 3" xfId="59558"/>
    <cellStyle name="Normal 13 4 2 3 3 2" xfId="59559"/>
    <cellStyle name="Normal 13 4 2 3 3 3" xfId="59560"/>
    <cellStyle name="Normal 13 4 2 3 4" xfId="59561"/>
    <cellStyle name="Normal 13 4 2 3 4 2" xfId="59562"/>
    <cellStyle name="Normal 13 4 2 3 5" xfId="59563"/>
    <cellStyle name="Normal 13 4 2 3 6" xfId="59564"/>
    <cellStyle name="Normal 13 4 2 4" xfId="59565"/>
    <cellStyle name="Normal 13 4 2 4 2" xfId="59566"/>
    <cellStyle name="Normal 13 4 2 4 2 2" xfId="59567"/>
    <cellStyle name="Normal 13 4 2 4 2 3" xfId="59568"/>
    <cellStyle name="Normal 13 4 2 4 3" xfId="59569"/>
    <cellStyle name="Normal 13 4 2 4 3 2" xfId="59570"/>
    <cellStyle name="Normal 13 4 2 4 4" xfId="59571"/>
    <cellStyle name="Normal 13 4 2 4 5" xfId="59572"/>
    <cellStyle name="Normal 13 4 2 5" xfId="59573"/>
    <cellStyle name="Normal 13 4 2 5 2" xfId="59574"/>
    <cellStyle name="Normal 13 4 2 5 3" xfId="59575"/>
    <cellStyle name="Normal 13 4 2 6" xfId="59576"/>
    <cellStyle name="Normal 13 4 2 6 2" xfId="59577"/>
    <cellStyle name="Normal 13 4 2 6 3" xfId="59578"/>
    <cellStyle name="Normal 13 4 2 7" xfId="59579"/>
    <cellStyle name="Normal 13 4 2 7 2" xfId="59580"/>
    <cellStyle name="Normal 13 4 2 8" xfId="59581"/>
    <cellStyle name="Normal 13 4 2 9" xfId="59582"/>
    <cellStyle name="Normal 13 4 3" xfId="59583"/>
    <cellStyle name="Normal 13 4 3 2" xfId="59584"/>
    <cellStyle name="Normal 13 4 3 2 2" xfId="59585"/>
    <cellStyle name="Normal 13 4 3 2 3" xfId="59586"/>
    <cellStyle name="Normal 13 4 3 3" xfId="59587"/>
    <cellStyle name="Normal 13 4 3 3 2" xfId="59588"/>
    <cellStyle name="Normal 13 4 3 3 3" xfId="59589"/>
    <cellStyle name="Normal 13 4 3 4" xfId="59590"/>
    <cellStyle name="Normal 13 4 3 4 2" xfId="59591"/>
    <cellStyle name="Normal 13 4 3 5" xfId="59592"/>
    <cellStyle name="Normal 13 4 3 6" xfId="59593"/>
    <cellStyle name="Normal 13 4 4" xfId="59594"/>
    <cellStyle name="Normal 13 4 4 2" xfId="59595"/>
    <cellStyle name="Normal 13 4 4 2 2" xfId="59596"/>
    <cellStyle name="Normal 13 4 4 2 3" xfId="59597"/>
    <cellStyle name="Normal 13 4 4 3" xfId="59598"/>
    <cellStyle name="Normal 13 4 4 3 2" xfId="59599"/>
    <cellStyle name="Normal 13 4 4 3 3" xfId="59600"/>
    <cellStyle name="Normal 13 4 4 4" xfId="59601"/>
    <cellStyle name="Normal 13 4 4 4 2" xfId="59602"/>
    <cellStyle name="Normal 13 4 4 5" xfId="59603"/>
    <cellStyle name="Normal 13 4 4 6" xfId="59604"/>
    <cellStyle name="Normal 13 4 5" xfId="59605"/>
    <cellStyle name="Normal 13 4 5 2" xfId="59606"/>
    <cellStyle name="Normal 13 4 5 2 2" xfId="59607"/>
    <cellStyle name="Normal 13 4 5 2 3" xfId="59608"/>
    <cellStyle name="Normal 13 4 5 3" xfId="59609"/>
    <cellStyle name="Normal 13 4 5 3 2" xfId="59610"/>
    <cellStyle name="Normal 13 4 5 4" xfId="59611"/>
    <cellStyle name="Normal 13 4 5 5" xfId="59612"/>
    <cellStyle name="Normal 13 4 6" xfId="59613"/>
    <cellStyle name="Normal 13 4 6 2" xfId="59614"/>
    <cellStyle name="Normal 13 4 6 3" xfId="59615"/>
    <cellStyle name="Normal 13 4 7" xfId="59616"/>
    <cellStyle name="Normal 13 4 7 2" xfId="59617"/>
    <cellStyle name="Normal 13 4 7 3" xfId="59618"/>
    <cellStyle name="Normal 13 4 8" xfId="59619"/>
    <cellStyle name="Normal 13 4 8 2" xfId="59620"/>
    <cellStyle name="Normal 13 4 9" xfId="59621"/>
    <cellStyle name="Normal 13 5" xfId="14571"/>
    <cellStyle name="Normal 13 5 2" xfId="59622"/>
    <cellStyle name="Normal 13 5 2 2" xfId="59623"/>
    <cellStyle name="Normal 13 5 2 2 2" xfId="59624"/>
    <cellStyle name="Normal 13 5 2 2 3" xfId="59625"/>
    <cellStyle name="Normal 13 5 2 3" xfId="59626"/>
    <cellStyle name="Normal 13 5 2 3 2" xfId="59627"/>
    <cellStyle name="Normal 13 5 2 3 3" xfId="59628"/>
    <cellStyle name="Normal 13 5 2 4" xfId="59629"/>
    <cellStyle name="Normal 13 5 2 4 2" xfId="59630"/>
    <cellStyle name="Normal 13 5 2 5" xfId="59631"/>
    <cellStyle name="Normal 13 5 2 6" xfId="59632"/>
    <cellStyle name="Normal 13 5 3" xfId="59633"/>
    <cellStyle name="Normal 13 5 3 2" xfId="59634"/>
    <cellStyle name="Normal 13 5 3 2 2" xfId="59635"/>
    <cellStyle name="Normal 13 5 3 2 3" xfId="59636"/>
    <cellStyle name="Normal 13 5 3 3" xfId="59637"/>
    <cellStyle name="Normal 13 5 3 3 2" xfId="59638"/>
    <cellStyle name="Normal 13 5 3 3 3" xfId="59639"/>
    <cellStyle name="Normal 13 5 3 4" xfId="59640"/>
    <cellStyle name="Normal 13 5 3 4 2" xfId="59641"/>
    <cellStyle name="Normal 13 5 3 5" xfId="59642"/>
    <cellStyle name="Normal 13 5 3 6" xfId="59643"/>
    <cellStyle name="Normal 13 5 4" xfId="59644"/>
    <cellStyle name="Normal 13 5 4 2" xfId="59645"/>
    <cellStyle name="Normal 13 5 4 2 2" xfId="59646"/>
    <cellStyle name="Normal 13 5 4 2 3" xfId="59647"/>
    <cellStyle name="Normal 13 5 4 3" xfId="59648"/>
    <cellStyle name="Normal 13 5 4 3 2" xfId="59649"/>
    <cellStyle name="Normal 13 5 4 4" xfId="59650"/>
    <cellStyle name="Normal 13 5 4 5" xfId="59651"/>
    <cellStyle name="Normal 13 5 5" xfId="59652"/>
    <cellStyle name="Normal 13 5 5 2" xfId="59653"/>
    <cellStyle name="Normal 13 5 5 3" xfId="59654"/>
    <cellStyle name="Normal 13 5 6" xfId="59655"/>
    <cellStyle name="Normal 13 5 6 2" xfId="59656"/>
    <cellStyle name="Normal 13 5 6 3" xfId="59657"/>
    <cellStyle name="Normal 13 5 7" xfId="59658"/>
    <cellStyle name="Normal 13 5 7 2" xfId="59659"/>
    <cellStyle name="Normal 13 5 8" xfId="59660"/>
    <cellStyle name="Normal 13 5 9" xfId="59661"/>
    <cellStyle name="Normal 13 6" xfId="59662"/>
    <cellStyle name="Normal 13 6 2" xfId="59663"/>
    <cellStyle name="Normal 13 6 2 2" xfId="59664"/>
    <cellStyle name="Normal 13 6 2 2 2" xfId="59665"/>
    <cellStyle name="Normal 13 6 2 2 3" xfId="59666"/>
    <cellStyle name="Normal 13 6 2 3" xfId="59667"/>
    <cellStyle name="Normal 13 6 2 3 2" xfId="59668"/>
    <cellStyle name="Normal 13 6 2 3 3" xfId="59669"/>
    <cellStyle name="Normal 13 6 2 4" xfId="59670"/>
    <cellStyle name="Normal 13 6 2 4 2" xfId="59671"/>
    <cellStyle name="Normal 13 6 2 5" xfId="59672"/>
    <cellStyle name="Normal 13 6 2 6" xfId="59673"/>
    <cellStyle name="Normal 13 6 3" xfId="59674"/>
    <cellStyle name="Normal 13 6 3 2" xfId="59675"/>
    <cellStyle name="Normal 13 6 3 2 2" xfId="59676"/>
    <cellStyle name="Normal 13 6 3 2 3" xfId="59677"/>
    <cellStyle name="Normal 13 6 3 3" xfId="59678"/>
    <cellStyle name="Normal 13 6 3 3 2" xfId="59679"/>
    <cellStyle name="Normal 13 6 3 3 3" xfId="59680"/>
    <cellStyle name="Normal 13 6 3 4" xfId="59681"/>
    <cellStyle name="Normal 13 6 3 4 2" xfId="59682"/>
    <cellStyle name="Normal 13 6 3 5" xfId="59683"/>
    <cellStyle name="Normal 13 6 3 6" xfId="59684"/>
    <cellStyle name="Normal 13 6 4" xfId="59685"/>
    <cellStyle name="Normal 13 6 4 2" xfId="59686"/>
    <cellStyle name="Normal 13 6 4 2 2" xfId="59687"/>
    <cellStyle name="Normal 13 6 4 2 3" xfId="59688"/>
    <cellStyle name="Normal 13 6 4 3" xfId="59689"/>
    <cellStyle name="Normal 13 6 4 3 2" xfId="59690"/>
    <cellStyle name="Normal 13 6 4 4" xfId="59691"/>
    <cellStyle name="Normal 13 6 4 5" xfId="59692"/>
    <cellStyle name="Normal 13 6 5" xfId="59693"/>
    <cellStyle name="Normal 13 6 5 2" xfId="59694"/>
    <cellStyle name="Normal 13 6 5 3" xfId="59695"/>
    <cellStyle name="Normal 13 6 6" xfId="59696"/>
    <cellStyle name="Normal 13 6 6 2" xfId="59697"/>
    <cellStyle name="Normal 13 6 6 3" xfId="59698"/>
    <cellStyle name="Normal 13 6 7" xfId="59699"/>
    <cellStyle name="Normal 13 6 7 2" xfId="59700"/>
    <cellStyle name="Normal 13 6 8" xfId="59701"/>
    <cellStyle name="Normal 13 6 9" xfId="59702"/>
    <cellStyle name="Normal 13 7" xfId="59703"/>
    <cellStyle name="Normal 13 7 2" xfId="59704"/>
    <cellStyle name="Normal 13 7 2 2" xfId="59705"/>
    <cellStyle name="Normal 13 7 2 3" xfId="59706"/>
    <cellStyle name="Normal 13 7 3" xfId="59707"/>
    <cellStyle name="Normal 13 7 3 2" xfId="59708"/>
    <cellStyle name="Normal 13 7 3 3" xfId="59709"/>
    <cellStyle name="Normal 13 7 4" xfId="59710"/>
    <cellStyle name="Normal 13 7 4 2" xfId="59711"/>
    <cellStyle name="Normal 13 7 5" xfId="59712"/>
    <cellStyle name="Normal 13 7 6" xfId="59713"/>
    <cellStyle name="Normal 13 8" xfId="59714"/>
    <cellStyle name="Normal 13 8 2" xfId="59715"/>
    <cellStyle name="Normal 13 8 2 2" xfId="59716"/>
    <cellStyle name="Normal 13 8 2 3" xfId="59717"/>
    <cellStyle name="Normal 13 8 3" xfId="59718"/>
    <cellStyle name="Normal 13 8 3 2" xfId="59719"/>
    <cellStyle name="Normal 13 8 3 3" xfId="59720"/>
    <cellStyle name="Normal 13 8 4" xfId="59721"/>
    <cellStyle name="Normal 13 8 4 2" xfId="59722"/>
    <cellStyle name="Normal 13 8 5" xfId="59723"/>
    <cellStyle name="Normal 13 8 6" xfId="59724"/>
    <cellStyle name="Normal 13 9" xfId="59725"/>
    <cellStyle name="Normal 13 9 2" xfId="59726"/>
    <cellStyle name="Normal 13 9 2 2" xfId="59727"/>
    <cellStyle name="Normal 13 9 2 3" xfId="59728"/>
    <cellStyle name="Normal 13 9 3" xfId="59729"/>
    <cellStyle name="Normal 13 9 3 2" xfId="59730"/>
    <cellStyle name="Normal 13 9 4" xfId="59731"/>
    <cellStyle name="Normal 13 9 5" xfId="59732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3"/>
    <cellStyle name="Normal 15" xfId="4692"/>
    <cellStyle name="Normal 15 10" xfId="59734"/>
    <cellStyle name="Normal 15 10 2" xfId="59735"/>
    <cellStyle name="Normal 15 10 3" xfId="59736"/>
    <cellStyle name="Normal 15 11" xfId="59737"/>
    <cellStyle name="Normal 15 11 2" xfId="59738"/>
    <cellStyle name="Normal 15 12" xfId="59739"/>
    <cellStyle name="Normal 15 13" xfId="59740"/>
    <cellStyle name="Normal 15 14" xfId="59741"/>
    <cellStyle name="Normal 15 2" xfId="4693"/>
    <cellStyle name="Normal 15 2 10" xfId="10886"/>
    <cellStyle name="Normal 15 2 10 2" xfId="59742"/>
    <cellStyle name="Normal 15 2 11" xfId="10887"/>
    <cellStyle name="Normal 15 2 12" xfId="59743"/>
    <cellStyle name="Normal 15 2 13" xfId="59744"/>
    <cellStyle name="Normal 15 2 2" xfId="4694"/>
    <cellStyle name="Normal 15 2 2 10" xfId="59745"/>
    <cellStyle name="Normal 15 2 2 11" xfId="59746"/>
    <cellStyle name="Normal 15 2 2 2" xfId="4695"/>
    <cellStyle name="Normal 15 2 2 2 10" xfId="59747"/>
    <cellStyle name="Normal 15 2 2 2 2" xfId="4696"/>
    <cellStyle name="Normal 15 2 2 2 2 2" xfId="4697"/>
    <cellStyle name="Normal 15 2 2 2 2 2 2" xfId="59748"/>
    <cellStyle name="Normal 15 2 2 2 2 2 3" xfId="59749"/>
    <cellStyle name="Normal 15 2 2 2 2 3" xfId="14061"/>
    <cellStyle name="Normal 15 2 2 2 2 3 2" xfId="59750"/>
    <cellStyle name="Normal 15 2 2 2 2 3 3" xfId="59751"/>
    <cellStyle name="Normal 15 2 2 2 2 4" xfId="59752"/>
    <cellStyle name="Normal 15 2 2 2 2 4 2" xfId="59753"/>
    <cellStyle name="Normal 15 2 2 2 2 5" xfId="59754"/>
    <cellStyle name="Normal 15 2 2 2 2 6" xfId="59755"/>
    <cellStyle name="Normal 15 2 2 2 2 7" xfId="59756"/>
    <cellStyle name="Normal 15 2 2 2 3" xfId="4698"/>
    <cellStyle name="Normal 15 2 2 2 3 2" xfId="14062"/>
    <cellStyle name="Normal 15 2 2 2 3 2 2" xfId="59757"/>
    <cellStyle name="Normal 15 2 2 2 3 2 3" xfId="59758"/>
    <cellStyle name="Normal 15 2 2 2 3 3" xfId="59759"/>
    <cellStyle name="Normal 15 2 2 2 3 3 2" xfId="59760"/>
    <cellStyle name="Normal 15 2 2 2 3 3 3" xfId="59761"/>
    <cellStyle name="Normal 15 2 2 2 3 4" xfId="59762"/>
    <cellStyle name="Normal 15 2 2 2 3 4 2" xfId="59763"/>
    <cellStyle name="Normal 15 2 2 2 3 5" xfId="59764"/>
    <cellStyle name="Normal 15 2 2 2 3 6" xfId="59765"/>
    <cellStyle name="Normal 15 2 2 2 3 7" xfId="59766"/>
    <cellStyle name="Normal 15 2 2 2 4" xfId="10888"/>
    <cellStyle name="Normal 15 2 2 2 4 2" xfId="59767"/>
    <cellStyle name="Normal 15 2 2 2 4 2 2" xfId="59768"/>
    <cellStyle name="Normal 15 2 2 2 4 2 3" xfId="59769"/>
    <cellStyle name="Normal 15 2 2 2 4 3" xfId="59770"/>
    <cellStyle name="Normal 15 2 2 2 4 3 2" xfId="59771"/>
    <cellStyle name="Normal 15 2 2 2 4 4" xfId="59772"/>
    <cellStyle name="Normal 15 2 2 2 4 5" xfId="59773"/>
    <cellStyle name="Normal 15 2 2 2 5" xfId="10889"/>
    <cellStyle name="Normal 15 2 2 2 5 2" xfId="59774"/>
    <cellStyle name="Normal 15 2 2 2 5 3" xfId="59775"/>
    <cellStyle name="Normal 15 2 2 2 6" xfId="10890"/>
    <cellStyle name="Normal 15 2 2 2 6 2" xfId="59776"/>
    <cellStyle name="Normal 15 2 2 2 6 3" xfId="59777"/>
    <cellStyle name="Normal 15 2 2 2 7" xfId="59778"/>
    <cellStyle name="Normal 15 2 2 2 7 2" xfId="59779"/>
    <cellStyle name="Normal 15 2 2 2 8" xfId="59780"/>
    <cellStyle name="Normal 15 2 2 2 9" xfId="59781"/>
    <cellStyle name="Normal 15 2 2 3" xfId="4699"/>
    <cellStyle name="Normal 15 2 2 3 2" xfId="4700"/>
    <cellStyle name="Normal 15 2 2 3 2 2" xfId="59782"/>
    <cellStyle name="Normal 15 2 2 3 2 3" xfId="59783"/>
    <cellStyle name="Normal 15 2 2 3 3" xfId="14063"/>
    <cellStyle name="Normal 15 2 2 3 3 2" xfId="59784"/>
    <cellStyle name="Normal 15 2 2 3 3 3" xfId="59785"/>
    <cellStyle name="Normal 15 2 2 3 4" xfId="59786"/>
    <cellStyle name="Normal 15 2 2 3 4 2" xfId="59787"/>
    <cellStyle name="Normal 15 2 2 3 5" xfId="59788"/>
    <cellStyle name="Normal 15 2 2 3 6" xfId="59789"/>
    <cellStyle name="Normal 15 2 2 3 7" xfId="59790"/>
    <cellStyle name="Normal 15 2 2 4" xfId="4701"/>
    <cellStyle name="Normal 15 2 2 4 2" xfId="14064"/>
    <cellStyle name="Normal 15 2 2 4 2 2" xfId="59791"/>
    <cellStyle name="Normal 15 2 2 4 2 3" xfId="59792"/>
    <cellStyle name="Normal 15 2 2 4 3" xfId="59793"/>
    <cellStyle name="Normal 15 2 2 4 3 2" xfId="59794"/>
    <cellStyle name="Normal 15 2 2 4 3 3" xfId="59795"/>
    <cellStyle name="Normal 15 2 2 4 4" xfId="59796"/>
    <cellStyle name="Normal 15 2 2 4 4 2" xfId="59797"/>
    <cellStyle name="Normal 15 2 2 4 5" xfId="59798"/>
    <cellStyle name="Normal 15 2 2 4 6" xfId="59799"/>
    <cellStyle name="Normal 15 2 2 4 7" xfId="59800"/>
    <cellStyle name="Normal 15 2 2 5" xfId="10891"/>
    <cellStyle name="Normal 15 2 2 5 2" xfId="59801"/>
    <cellStyle name="Normal 15 2 2 5 2 2" xfId="59802"/>
    <cellStyle name="Normal 15 2 2 5 2 3" xfId="59803"/>
    <cellStyle name="Normal 15 2 2 5 3" xfId="59804"/>
    <cellStyle name="Normal 15 2 2 5 3 2" xfId="59805"/>
    <cellStyle name="Normal 15 2 2 5 4" xfId="59806"/>
    <cellStyle name="Normal 15 2 2 5 5" xfId="59807"/>
    <cellStyle name="Normal 15 2 2 6" xfId="10892"/>
    <cellStyle name="Normal 15 2 2 6 2" xfId="59808"/>
    <cellStyle name="Normal 15 2 2 6 3" xfId="59809"/>
    <cellStyle name="Normal 15 2 2 7" xfId="10893"/>
    <cellStyle name="Normal 15 2 2 7 2" xfId="59810"/>
    <cellStyle name="Normal 15 2 2 7 3" xfId="59811"/>
    <cellStyle name="Normal 15 2 2 8" xfId="59812"/>
    <cellStyle name="Normal 15 2 2 8 2" xfId="59813"/>
    <cellStyle name="Normal 15 2 2 9" xfId="59814"/>
    <cellStyle name="Normal 15 2 3" xfId="4702"/>
    <cellStyle name="Normal 15 2 3 10" xfId="59815"/>
    <cellStyle name="Normal 15 2 3 2" xfId="4703"/>
    <cellStyle name="Normal 15 2 3 2 2" xfId="4704"/>
    <cellStyle name="Normal 15 2 3 2 2 2" xfId="10894"/>
    <cellStyle name="Normal 15 2 3 2 2 3" xfId="59816"/>
    <cellStyle name="Normal 15 2 3 2 2 4" xfId="59817"/>
    <cellStyle name="Normal 15 2 3 2 3" xfId="10895"/>
    <cellStyle name="Normal 15 2 3 2 3 2" xfId="59818"/>
    <cellStyle name="Normal 15 2 3 2 3 3" xfId="59819"/>
    <cellStyle name="Normal 15 2 3 2 4" xfId="10896"/>
    <cellStyle name="Normal 15 2 3 2 4 2" xfId="59820"/>
    <cellStyle name="Normal 15 2 3 2 5" xfId="10897"/>
    <cellStyle name="Normal 15 2 3 2 6" xfId="10898"/>
    <cellStyle name="Normal 15 2 3 2 7" xfId="59821"/>
    <cellStyle name="Normal 15 2 3 3" xfId="4705"/>
    <cellStyle name="Normal 15 2 3 3 2" xfId="10899"/>
    <cellStyle name="Normal 15 2 3 3 2 2" xfId="59822"/>
    <cellStyle name="Normal 15 2 3 3 2 3" xfId="59823"/>
    <cellStyle name="Normal 15 2 3 3 3" xfId="59824"/>
    <cellStyle name="Normal 15 2 3 3 3 2" xfId="59825"/>
    <cellStyle name="Normal 15 2 3 3 3 3" xfId="59826"/>
    <cellStyle name="Normal 15 2 3 3 4" xfId="59827"/>
    <cellStyle name="Normal 15 2 3 3 4 2" xfId="59828"/>
    <cellStyle name="Normal 15 2 3 3 5" xfId="59829"/>
    <cellStyle name="Normal 15 2 3 3 6" xfId="59830"/>
    <cellStyle name="Normal 15 2 3 3 7" xfId="59831"/>
    <cellStyle name="Normal 15 2 3 4" xfId="10900"/>
    <cellStyle name="Normal 15 2 3 4 2" xfId="59832"/>
    <cellStyle name="Normal 15 2 3 4 2 2" xfId="59833"/>
    <cellStyle name="Normal 15 2 3 4 2 3" xfId="59834"/>
    <cellStyle name="Normal 15 2 3 4 3" xfId="59835"/>
    <cellStyle name="Normal 15 2 3 4 3 2" xfId="59836"/>
    <cellStyle name="Normal 15 2 3 4 4" xfId="59837"/>
    <cellStyle name="Normal 15 2 3 4 5" xfId="59838"/>
    <cellStyle name="Normal 15 2 3 5" xfId="10901"/>
    <cellStyle name="Normal 15 2 3 5 2" xfId="59839"/>
    <cellStyle name="Normal 15 2 3 5 3" xfId="59840"/>
    <cellStyle name="Normal 15 2 3 6" xfId="10902"/>
    <cellStyle name="Normal 15 2 3 6 2" xfId="59841"/>
    <cellStyle name="Normal 15 2 3 6 3" xfId="59842"/>
    <cellStyle name="Normal 15 2 3 7" xfId="10903"/>
    <cellStyle name="Normal 15 2 3 7 2" xfId="59843"/>
    <cellStyle name="Normal 15 2 3 8" xfId="59844"/>
    <cellStyle name="Normal 15 2 3 9" xfId="59845"/>
    <cellStyle name="Normal 15 2 4" xfId="4706"/>
    <cellStyle name="Normal 15 2 4 10" xfId="59846"/>
    <cellStyle name="Normal 15 2 4 2" xfId="4707"/>
    <cellStyle name="Normal 15 2 4 2 2" xfId="10904"/>
    <cellStyle name="Normal 15 2 4 2 2 2" xfId="59847"/>
    <cellStyle name="Normal 15 2 4 2 2 3" xfId="59848"/>
    <cellStyle name="Normal 15 2 4 2 3" xfId="59849"/>
    <cellStyle name="Normal 15 2 4 2 3 2" xfId="59850"/>
    <cellStyle name="Normal 15 2 4 2 3 3" xfId="59851"/>
    <cellStyle name="Normal 15 2 4 2 4" xfId="59852"/>
    <cellStyle name="Normal 15 2 4 2 4 2" xfId="59853"/>
    <cellStyle name="Normal 15 2 4 2 5" xfId="59854"/>
    <cellStyle name="Normal 15 2 4 2 6" xfId="59855"/>
    <cellStyle name="Normal 15 2 4 2 7" xfId="59856"/>
    <cellStyle name="Normal 15 2 4 3" xfId="10905"/>
    <cellStyle name="Normal 15 2 4 3 2" xfId="59857"/>
    <cellStyle name="Normal 15 2 4 3 2 2" xfId="59858"/>
    <cellStyle name="Normal 15 2 4 3 2 3" xfId="59859"/>
    <cellStyle name="Normal 15 2 4 3 3" xfId="59860"/>
    <cellStyle name="Normal 15 2 4 3 3 2" xfId="59861"/>
    <cellStyle name="Normal 15 2 4 3 3 3" xfId="59862"/>
    <cellStyle name="Normal 15 2 4 3 4" xfId="59863"/>
    <cellStyle name="Normal 15 2 4 3 4 2" xfId="59864"/>
    <cellStyle name="Normal 15 2 4 3 5" xfId="59865"/>
    <cellStyle name="Normal 15 2 4 3 6" xfId="59866"/>
    <cellStyle name="Normal 15 2 4 4" xfId="10906"/>
    <cellStyle name="Normal 15 2 4 4 2" xfId="59867"/>
    <cellStyle name="Normal 15 2 4 4 2 2" xfId="59868"/>
    <cellStyle name="Normal 15 2 4 4 2 3" xfId="59869"/>
    <cellStyle name="Normal 15 2 4 4 3" xfId="59870"/>
    <cellStyle name="Normal 15 2 4 4 3 2" xfId="59871"/>
    <cellStyle name="Normal 15 2 4 4 4" xfId="59872"/>
    <cellStyle name="Normal 15 2 4 4 5" xfId="59873"/>
    <cellStyle name="Normal 15 2 4 5" xfId="10907"/>
    <cellStyle name="Normal 15 2 4 5 2" xfId="59874"/>
    <cellStyle name="Normal 15 2 4 5 3" xfId="59875"/>
    <cellStyle name="Normal 15 2 4 6" xfId="10908"/>
    <cellStyle name="Normal 15 2 4 6 2" xfId="59876"/>
    <cellStyle name="Normal 15 2 4 6 3" xfId="59877"/>
    <cellStyle name="Normal 15 2 4 7" xfId="59878"/>
    <cellStyle name="Normal 15 2 4 7 2" xfId="59879"/>
    <cellStyle name="Normal 15 2 4 8" xfId="59880"/>
    <cellStyle name="Normal 15 2 4 9" xfId="59881"/>
    <cellStyle name="Normal 15 2 5" xfId="4708"/>
    <cellStyle name="Normal 15 2 5 2" xfId="4709"/>
    <cellStyle name="Normal 15 2 5 2 2" xfId="10909"/>
    <cellStyle name="Normal 15 2 5 2 3" xfId="59882"/>
    <cellStyle name="Normal 15 2 5 2 4" xfId="59883"/>
    <cellStyle name="Normal 15 2 5 3" xfId="10910"/>
    <cellStyle name="Normal 15 2 5 3 2" xfId="59884"/>
    <cellStyle name="Normal 15 2 5 3 3" xfId="59885"/>
    <cellStyle name="Normal 15 2 5 4" xfId="10911"/>
    <cellStyle name="Normal 15 2 5 4 2" xfId="59886"/>
    <cellStyle name="Normal 15 2 5 5" xfId="10912"/>
    <cellStyle name="Normal 15 2 5 6" xfId="59887"/>
    <cellStyle name="Normal 15 2 5 7" xfId="59888"/>
    <cellStyle name="Normal 15 2 6" xfId="4710"/>
    <cellStyle name="Normal 15 2 6 2" xfId="10913"/>
    <cellStyle name="Normal 15 2 6 2 2" xfId="59889"/>
    <cellStyle name="Normal 15 2 6 2 3" xfId="59890"/>
    <cellStyle name="Normal 15 2 6 3" xfId="59891"/>
    <cellStyle name="Normal 15 2 6 3 2" xfId="59892"/>
    <cellStyle name="Normal 15 2 6 3 3" xfId="59893"/>
    <cellStyle name="Normal 15 2 6 4" xfId="59894"/>
    <cellStyle name="Normal 15 2 6 4 2" xfId="59895"/>
    <cellStyle name="Normal 15 2 6 5" xfId="59896"/>
    <cellStyle name="Normal 15 2 6 6" xfId="59897"/>
    <cellStyle name="Normal 15 2 6 7" xfId="59898"/>
    <cellStyle name="Normal 15 2 7" xfId="10914"/>
    <cellStyle name="Normal 15 2 7 2" xfId="59899"/>
    <cellStyle name="Normal 15 2 7 2 2" xfId="59900"/>
    <cellStyle name="Normal 15 2 7 2 3" xfId="59901"/>
    <cellStyle name="Normal 15 2 7 3" xfId="59902"/>
    <cellStyle name="Normal 15 2 7 3 2" xfId="59903"/>
    <cellStyle name="Normal 15 2 7 4" xfId="59904"/>
    <cellStyle name="Normal 15 2 7 5" xfId="59905"/>
    <cellStyle name="Normal 15 2 8" xfId="10915"/>
    <cellStyle name="Normal 15 2 8 2" xfId="59906"/>
    <cellStyle name="Normal 15 2 8 3" xfId="59907"/>
    <cellStyle name="Normal 15 2 9" xfId="10916"/>
    <cellStyle name="Normal 15 2 9 2" xfId="59908"/>
    <cellStyle name="Normal 15 2 9 3" xfId="59909"/>
    <cellStyle name="Normal 15 3" xfId="4711"/>
    <cellStyle name="Normal 15 3 10" xfId="59910"/>
    <cellStyle name="Normal 15 3 11" xfId="59911"/>
    <cellStyle name="Normal 15 3 2" xfId="4712"/>
    <cellStyle name="Normal 15 3 2 10" xfId="59912"/>
    <cellStyle name="Normal 15 3 2 2" xfId="4713"/>
    <cellStyle name="Normal 15 3 2 2 2" xfId="4714"/>
    <cellStyle name="Normal 15 3 2 2 2 2" xfId="59913"/>
    <cellStyle name="Normal 15 3 2 2 2 3" xfId="59914"/>
    <cellStyle name="Normal 15 3 2 2 3" xfId="14065"/>
    <cellStyle name="Normal 15 3 2 2 3 2" xfId="59915"/>
    <cellStyle name="Normal 15 3 2 2 3 3" xfId="59916"/>
    <cellStyle name="Normal 15 3 2 2 4" xfId="59917"/>
    <cellStyle name="Normal 15 3 2 2 4 2" xfId="59918"/>
    <cellStyle name="Normal 15 3 2 2 5" xfId="59919"/>
    <cellStyle name="Normal 15 3 2 2 6" xfId="59920"/>
    <cellStyle name="Normal 15 3 2 2 7" xfId="59921"/>
    <cellStyle name="Normal 15 3 2 3" xfId="4715"/>
    <cellStyle name="Normal 15 3 2 3 2" xfId="14066"/>
    <cellStyle name="Normal 15 3 2 3 2 2" xfId="59922"/>
    <cellStyle name="Normal 15 3 2 3 2 3" xfId="59923"/>
    <cellStyle name="Normal 15 3 2 3 3" xfId="59924"/>
    <cellStyle name="Normal 15 3 2 3 3 2" xfId="59925"/>
    <cellStyle name="Normal 15 3 2 3 3 3" xfId="59926"/>
    <cellStyle name="Normal 15 3 2 3 4" xfId="59927"/>
    <cellStyle name="Normal 15 3 2 3 4 2" xfId="59928"/>
    <cellStyle name="Normal 15 3 2 3 5" xfId="59929"/>
    <cellStyle name="Normal 15 3 2 3 6" xfId="59930"/>
    <cellStyle name="Normal 15 3 2 3 7" xfId="59931"/>
    <cellStyle name="Normal 15 3 2 4" xfId="10917"/>
    <cellStyle name="Normal 15 3 2 4 2" xfId="59932"/>
    <cellStyle name="Normal 15 3 2 4 2 2" xfId="59933"/>
    <cellStyle name="Normal 15 3 2 4 2 3" xfId="59934"/>
    <cellStyle name="Normal 15 3 2 4 3" xfId="59935"/>
    <cellStyle name="Normal 15 3 2 4 3 2" xfId="59936"/>
    <cellStyle name="Normal 15 3 2 4 4" xfId="59937"/>
    <cellStyle name="Normal 15 3 2 4 5" xfId="59938"/>
    <cellStyle name="Normal 15 3 2 5" xfId="10918"/>
    <cellStyle name="Normal 15 3 2 5 2" xfId="59939"/>
    <cellStyle name="Normal 15 3 2 5 3" xfId="59940"/>
    <cellStyle name="Normal 15 3 2 6" xfId="10919"/>
    <cellStyle name="Normal 15 3 2 6 2" xfId="59941"/>
    <cellStyle name="Normal 15 3 2 6 3" xfId="59942"/>
    <cellStyle name="Normal 15 3 2 7" xfId="59943"/>
    <cellStyle name="Normal 15 3 2 7 2" xfId="59944"/>
    <cellStyle name="Normal 15 3 2 8" xfId="59945"/>
    <cellStyle name="Normal 15 3 2 9" xfId="59946"/>
    <cellStyle name="Normal 15 3 3" xfId="4716"/>
    <cellStyle name="Normal 15 3 3 2" xfId="4717"/>
    <cellStyle name="Normal 15 3 3 2 2" xfId="59947"/>
    <cellStyle name="Normal 15 3 3 2 3" xfId="59948"/>
    <cellStyle name="Normal 15 3 3 3" xfId="14067"/>
    <cellStyle name="Normal 15 3 3 3 2" xfId="59949"/>
    <cellStyle name="Normal 15 3 3 3 3" xfId="59950"/>
    <cellStyle name="Normal 15 3 3 4" xfId="59951"/>
    <cellStyle name="Normal 15 3 3 4 2" xfId="59952"/>
    <cellStyle name="Normal 15 3 3 5" xfId="59953"/>
    <cellStyle name="Normal 15 3 3 6" xfId="59954"/>
    <cellStyle name="Normal 15 3 3 7" xfId="59955"/>
    <cellStyle name="Normal 15 3 4" xfId="4718"/>
    <cellStyle name="Normal 15 3 4 2" xfId="14068"/>
    <cellStyle name="Normal 15 3 4 2 2" xfId="59956"/>
    <cellStyle name="Normal 15 3 4 2 3" xfId="59957"/>
    <cellStyle name="Normal 15 3 4 3" xfId="59958"/>
    <cellStyle name="Normal 15 3 4 3 2" xfId="59959"/>
    <cellStyle name="Normal 15 3 4 3 3" xfId="59960"/>
    <cellStyle name="Normal 15 3 4 4" xfId="59961"/>
    <cellStyle name="Normal 15 3 4 4 2" xfId="59962"/>
    <cellStyle name="Normal 15 3 4 5" xfId="59963"/>
    <cellStyle name="Normal 15 3 4 6" xfId="59964"/>
    <cellStyle name="Normal 15 3 4 7" xfId="59965"/>
    <cellStyle name="Normal 15 3 5" xfId="10920"/>
    <cellStyle name="Normal 15 3 5 2" xfId="59966"/>
    <cellStyle name="Normal 15 3 5 2 2" xfId="59967"/>
    <cellStyle name="Normal 15 3 5 2 3" xfId="59968"/>
    <cellStyle name="Normal 15 3 5 3" xfId="59969"/>
    <cellStyle name="Normal 15 3 5 3 2" xfId="59970"/>
    <cellStyle name="Normal 15 3 5 4" xfId="59971"/>
    <cellStyle name="Normal 15 3 5 5" xfId="59972"/>
    <cellStyle name="Normal 15 3 6" xfId="10921"/>
    <cellStyle name="Normal 15 3 6 2" xfId="59973"/>
    <cellStyle name="Normal 15 3 6 3" xfId="59974"/>
    <cellStyle name="Normal 15 3 7" xfId="10922"/>
    <cellStyle name="Normal 15 3 7 2" xfId="59975"/>
    <cellStyle name="Normal 15 3 7 3" xfId="59976"/>
    <cellStyle name="Normal 15 3 8" xfId="59977"/>
    <cellStyle name="Normal 15 3 8 2" xfId="59978"/>
    <cellStyle name="Normal 15 3 9" xfId="59979"/>
    <cellStyle name="Normal 15 4" xfId="4719"/>
    <cellStyle name="Normal 15 4 10" xfId="59980"/>
    <cellStyle name="Normal 15 4 2" xfId="4720"/>
    <cellStyle name="Normal 15 4 2 2" xfId="4721"/>
    <cellStyle name="Normal 15 4 2 2 2" xfId="10923"/>
    <cellStyle name="Normal 15 4 2 2 3" xfId="59981"/>
    <cellStyle name="Normal 15 4 2 2 4" xfId="59982"/>
    <cellStyle name="Normal 15 4 2 3" xfId="10924"/>
    <cellStyle name="Normal 15 4 2 3 2" xfId="59983"/>
    <cellStyle name="Normal 15 4 2 3 3" xfId="59984"/>
    <cellStyle name="Normal 15 4 2 4" xfId="10925"/>
    <cellStyle name="Normal 15 4 2 4 2" xfId="59985"/>
    <cellStyle name="Normal 15 4 2 5" xfId="10926"/>
    <cellStyle name="Normal 15 4 2 6" xfId="10927"/>
    <cellStyle name="Normal 15 4 2 7" xfId="59986"/>
    <cellStyle name="Normal 15 4 3" xfId="4722"/>
    <cellStyle name="Normal 15 4 3 2" xfId="10928"/>
    <cellStyle name="Normal 15 4 3 2 2" xfId="59987"/>
    <cellStyle name="Normal 15 4 3 2 3" xfId="59988"/>
    <cellStyle name="Normal 15 4 3 3" xfId="59989"/>
    <cellStyle name="Normal 15 4 3 3 2" xfId="59990"/>
    <cellStyle name="Normal 15 4 3 3 3" xfId="59991"/>
    <cellStyle name="Normal 15 4 3 4" xfId="59992"/>
    <cellStyle name="Normal 15 4 3 4 2" xfId="59993"/>
    <cellStyle name="Normal 15 4 3 5" xfId="59994"/>
    <cellStyle name="Normal 15 4 3 6" xfId="59995"/>
    <cellStyle name="Normal 15 4 3 7" xfId="59996"/>
    <cellStyle name="Normal 15 4 4" xfId="10929"/>
    <cellStyle name="Normal 15 4 4 2" xfId="59997"/>
    <cellStyle name="Normal 15 4 4 2 2" xfId="59998"/>
    <cellStyle name="Normal 15 4 4 2 3" xfId="59999"/>
    <cellStyle name="Normal 15 4 4 3" xfId="60000"/>
    <cellStyle name="Normal 15 4 4 3 2" xfId="60001"/>
    <cellStyle name="Normal 15 4 4 4" xfId="60002"/>
    <cellStyle name="Normal 15 4 4 5" xfId="60003"/>
    <cellStyle name="Normal 15 4 5" xfId="10930"/>
    <cellStyle name="Normal 15 4 5 2" xfId="60004"/>
    <cellStyle name="Normal 15 4 5 3" xfId="60005"/>
    <cellStyle name="Normal 15 4 6" xfId="10931"/>
    <cellStyle name="Normal 15 4 6 2" xfId="60006"/>
    <cellStyle name="Normal 15 4 6 3" xfId="60007"/>
    <cellStyle name="Normal 15 4 7" xfId="10932"/>
    <cellStyle name="Normal 15 4 7 2" xfId="60008"/>
    <cellStyle name="Normal 15 4 8" xfId="60009"/>
    <cellStyle name="Normal 15 4 9" xfId="60010"/>
    <cellStyle name="Normal 15 5" xfId="4723"/>
    <cellStyle name="Normal 15 5 10" xfId="60011"/>
    <cellStyle name="Normal 15 5 2" xfId="4724"/>
    <cellStyle name="Normal 15 5 2 2" xfId="10933"/>
    <cellStyle name="Normal 15 5 2 2 2" xfId="60012"/>
    <cellStyle name="Normal 15 5 2 2 3" xfId="60013"/>
    <cellStyle name="Normal 15 5 2 3" xfId="10934"/>
    <cellStyle name="Normal 15 5 2 3 2" xfId="60014"/>
    <cellStyle name="Normal 15 5 2 3 3" xfId="60015"/>
    <cellStyle name="Normal 15 5 2 4" xfId="60016"/>
    <cellStyle name="Normal 15 5 2 4 2" xfId="60017"/>
    <cellStyle name="Normal 15 5 2 5" xfId="60018"/>
    <cellStyle name="Normal 15 5 2 6" xfId="60019"/>
    <cellStyle name="Normal 15 5 2 7" xfId="60020"/>
    <cellStyle name="Normal 15 5 3" xfId="10935"/>
    <cellStyle name="Normal 15 5 3 2" xfId="60021"/>
    <cellStyle name="Normal 15 5 3 2 2" xfId="60022"/>
    <cellStyle name="Normal 15 5 3 2 3" xfId="60023"/>
    <cellStyle name="Normal 15 5 3 3" xfId="60024"/>
    <cellStyle name="Normal 15 5 3 3 2" xfId="60025"/>
    <cellStyle name="Normal 15 5 3 3 3" xfId="60026"/>
    <cellStyle name="Normal 15 5 3 4" xfId="60027"/>
    <cellStyle name="Normal 15 5 3 4 2" xfId="60028"/>
    <cellStyle name="Normal 15 5 3 5" xfId="60029"/>
    <cellStyle name="Normal 15 5 3 6" xfId="60030"/>
    <cellStyle name="Normal 15 5 4" xfId="10936"/>
    <cellStyle name="Normal 15 5 4 2" xfId="60031"/>
    <cellStyle name="Normal 15 5 4 2 2" xfId="60032"/>
    <cellStyle name="Normal 15 5 4 2 3" xfId="60033"/>
    <cellStyle name="Normal 15 5 4 3" xfId="60034"/>
    <cellStyle name="Normal 15 5 4 3 2" xfId="60035"/>
    <cellStyle name="Normal 15 5 4 4" xfId="60036"/>
    <cellStyle name="Normal 15 5 4 5" xfId="60037"/>
    <cellStyle name="Normal 15 5 5" xfId="10937"/>
    <cellStyle name="Normal 15 5 5 2" xfId="60038"/>
    <cellStyle name="Normal 15 5 5 3" xfId="60039"/>
    <cellStyle name="Normal 15 5 6" xfId="60040"/>
    <cellStyle name="Normal 15 5 6 2" xfId="60041"/>
    <cellStyle name="Normal 15 5 6 3" xfId="60042"/>
    <cellStyle name="Normal 15 5 7" xfId="60043"/>
    <cellStyle name="Normal 15 5 7 2" xfId="60044"/>
    <cellStyle name="Normal 15 5 8" xfId="60045"/>
    <cellStyle name="Normal 15 5 9" xfId="60046"/>
    <cellStyle name="Normal 15 6" xfId="4725"/>
    <cellStyle name="Normal 15 6 2" xfId="4726"/>
    <cellStyle name="Normal 15 6 2 2" xfId="10938"/>
    <cellStyle name="Normal 15 6 2 3" xfId="60047"/>
    <cellStyle name="Normal 15 6 2 4" xfId="60048"/>
    <cellStyle name="Normal 15 6 3" xfId="10939"/>
    <cellStyle name="Normal 15 6 3 2" xfId="60049"/>
    <cellStyle name="Normal 15 6 3 3" xfId="60050"/>
    <cellStyle name="Normal 15 6 4" xfId="10940"/>
    <cellStyle name="Normal 15 6 4 2" xfId="60051"/>
    <cellStyle name="Normal 15 6 5" xfId="10941"/>
    <cellStyle name="Normal 15 6 6" xfId="60052"/>
    <cellStyle name="Normal 15 6 7" xfId="60053"/>
    <cellStyle name="Normal 15 7" xfId="4727"/>
    <cellStyle name="Normal 15 7 2" xfId="10942"/>
    <cellStyle name="Normal 15 7 2 2" xfId="10943"/>
    <cellStyle name="Normal 15 7 2 3" xfId="60054"/>
    <cellStyle name="Normal 15 7 3" xfId="10944"/>
    <cellStyle name="Normal 15 7 3 2" xfId="60055"/>
    <cellStyle name="Normal 15 7 3 3" xfId="60056"/>
    <cellStyle name="Normal 15 7 4" xfId="10945"/>
    <cellStyle name="Normal 15 7 4 2" xfId="60057"/>
    <cellStyle name="Normal 15 7 5" xfId="10946"/>
    <cellStyle name="Normal 15 7 6" xfId="60058"/>
    <cellStyle name="Normal 15 7 7" xfId="60059"/>
    <cellStyle name="Normal 15 8" xfId="60060"/>
    <cellStyle name="Normal 15 8 2" xfId="60061"/>
    <cellStyle name="Normal 15 8 2 2" xfId="60062"/>
    <cellStyle name="Normal 15 8 2 3" xfId="60063"/>
    <cellStyle name="Normal 15 8 3" xfId="60064"/>
    <cellStyle name="Normal 15 8 3 2" xfId="60065"/>
    <cellStyle name="Normal 15 8 4" xfId="60066"/>
    <cellStyle name="Normal 15 8 5" xfId="60067"/>
    <cellStyle name="Normal 15 9" xfId="60068"/>
    <cellStyle name="Normal 15 9 2" xfId="60069"/>
    <cellStyle name="Normal 15 9 3" xfId="60070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1"/>
    <cellStyle name="Normal 16 5" xfId="14577"/>
    <cellStyle name="Normal 16 6" xfId="60072"/>
    <cellStyle name="Normal 17" xfId="4730"/>
    <cellStyle name="Normal 17 10" xfId="60073"/>
    <cellStyle name="Normal 17 10 2" xfId="60074"/>
    <cellStyle name="Normal 17 11" xfId="60075"/>
    <cellStyle name="Normal 17 12" xfId="60076"/>
    <cellStyle name="Normal 17 13" xfId="60077"/>
    <cellStyle name="Normal 17 2" xfId="4731"/>
    <cellStyle name="Normal 17 2 10" xfId="60078"/>
    <cellStyle name="Normal 17 2 11" xfId="60079"/>
    <cellStyle name="Normal 17 2 2" xfId="4732"/>
    <cellStyle name="Normal 17 2 2 10" xfId="60080"/>
    <cellStyle name="Normal 17 2 2 2" xfId="4733"/>
    <cellStyle name="Normal 17 2 2 2 2" xfId="4734"/>
    <cellStyle name="Normal 17 2 2 2 2 2" xfId="60081"/>
    <cellStyle name="Normal 17 2 2 2 2 3" xfId="60082"/>
    <cellStyle name="Normal 17 2 2 2 3" xfId="14069"/>
    <cellStyle name="Normal 17 2 2 2 3 2" xfId="60083"/>
    <cellStyle name="Normal 17 2 2 2 3 3" xfId="60084"/>
    <cellStyle name="Normal 17 2 2 2 4" xfId="60085"/>
    <cellStyle name="Normal 17 2 2 2 4 2" xfId="60086"/>
    <cellStyle name="Normal 17 2 2 2 5" xfId="60087"/>
    <cellStyle name="Normal 17 2 2 2 6" xfId="60088"/>
    <cellStyle name="Normal 17 2 2 2 7" xfId="60089"/>
    <cellStyle name="Normal 17 2 2 3" xfId="4735"/>
    <cellStyle name="Normal 17 2 2 3 2" xfId="14070"/>
    <cellStyle name="Normal 17 2 2 3 2 2" xfId="60090"/>
    <cellStyle name="Normal 17 2 2 3 2 3" xfId="60091"/>
    <cellStyle name="Normal 17 2 2 3 3" xfId="60092"/>
    <cellStyle name="Normal 17 2 2 3 3 2" xfId="60093"/>
    <cellStyle name="Normal 17 2 2 3 3 3" xfId="60094"/>
    <cellStyle name="Normal 17 2 2 3 4" xfId="60095"/>
    <cellStyle name="Normal 17 2 2 3 4 2" xfId="60096"/>
    <cellStyle name="Normal 17 2 2 3 5" xfId="60097"/>
    <cellStyle name="Normal 17 2 2 3 6" xfId="60098"/>
    <cellStyle name="Normal 17 2 2 3 7" xfId="60099"/>
    <cellStyle name="Normal 17 2 2 4" xfId="10948"/>
    <cellStyle name="Normal 17 2 2 4 2" xfId="60100"/>
    <cellStyle name="Normal 17 2 2 4 2 2" xfId="60101"/>
    <cellStyle name="Normal 17 2 2 4 2 3" xfId="60102"/>
    <cellStyle name="Normal 17 2 2 4 3" xfId="60103"/>
    <cellStyle name="Normal 17 2 2 4 3 2" xfId="60104"/>
    <cellStyle name="Normal 17 2 2 4 4" xfId="60105"/>
    <cellStyle name="Normal 17 2 2 4 5" xfId="60106"/>
    <cellStyle name="Normal 17 2 2 5" xfId="10949"/>
    <cellStyle name="Normal 17 2 2 5 2" xfId="60107"/>
    <cellStyle name="Normal 17 2 2 5 3" xfId="60108"/>
    <cellStyle name="Normal 17 2 2 6" xfId="10950"/>
    <cellStyle name="Normal 17 2 2 6 2" xfId="60109"/>
    <cellStyle name="Normal 17 2 2 6 3" xfId="60110"/>
    <cellStyle name="Normal 17 2 2 7" xfId="60111"/>
    <cellStyle name="Normal 17 2 2 7 2" xfId="60112"/>
    <cellStyle name="Normal 17 2 2 8" xfId="60113"/>
    <cellStyle name="Normal 17 2 2 9" xfId="60114"/>
    <cellStyle name="Normal 17 2 3" xfId="4736"/>
    <cellStyle name="Normal 17 2 3 2" xfId="4737"/>
    <cellStyle name="Normal 17 2 3 2 2" xfId="60115"/>
    <cellStyle name="Normal 17 2 3 2 3" xfId="60116"/>
    <cellStyle name="Normal 17 2 3 3" xfId="14071"/>
    <cellStyle name="Normal 17 2 3 3 2" xfId="60117"/>
    <cellStyle name="Normal 17 2 3 3 3" xfId="60118"/>
    <cellStyle name="Normal 17 2 3 4" xfId="60119"/>
    <cellStyle name="Normal 17 2 3 4 2" xfId="60120"/>
    <cellStyle name="Normal 17 2 3 5" xfId="60121"/>
    <cellStyle name="Normal 17 2 3 6" xfId="60122"/>
    <cellStyle name="Normal 17 2 3 7" xfId="60123"/>
    <cellStyle name="Normal 17 2 4" xfId="4738"/>
    <cellStyle name="Normal 17 2 4 2" xfId="14072"/>
    <cellStyle name="Normal 17 2 4 2 2" xfId="60124"/>
    <cellStyle name="Normal 17 2 4 2 3" xfId="60125"/>
    <cellStyle name="Normal 17 2 4 3" xfId="60126"/>
    <cellStyle name="Normal 17 2 4 3 2" xfId="60127"/>
    <cellStyle name="Normal 17 2 4 3 3" xfId="60128"/>
    <cellStyle name="Normal 17 2 4 4" xfId="60129"/>
    <cellStyle name="Normal 17 2 4 4 2" xfId="60130"/>
    <cellStyle name="Normal 17 2 4 5" xfId="60131"/>
    <cellStyle name="Normal 17 2 4 6" xfId="60132"/>
    <cellStyle name="Normal 17 2 4 7" xfId="60133"/>
    <cellStyle name="Normal 17 2 5" xfId="10951"/>
    <cellStyle name="Normal 17 2 5 2" xfId="60134"/>
    <cellStyle name="Normal 17 2 5 2 2" xfId="60135"/>
    <cellStyle name="Normal 17 2 5 2 3" xfId="60136"/>
    <cellStyle name="Normal 17 2 5 3" xfId="60137"/>
    <cellStyle name="Normal 17 2 5 3 2" xfId="60138"/>
    <cellStyle name="Normal 17 2 5 4" xfId="60139"/>
    <cellStyle name="Normal 17 2 5 5" xfId="60140"/>
    <cellStyle name="Normal 17 2 6" xfId="10952"/>
    <cellStyle name="Normal 17 2 6 2" xfId="60141"/>
    <cellStyle name="Normal 17 2 6 3" xfId="60142"/>
    <cellStyle name="Normal 17 2 7" xfId="10953"/>
    <cellStyle name="Normal 17 2 7 2" xfId="60143"/>
    <cellStyle name="Normal 17 2 7 3" xfId="60144"/>
    <cellStyle name="Normal 17 2 8" xfId="10954"/>
    <cellStyle name="Normal 17 2 8 2" xfId="60145"/>
    <cellStyle name="Normal 17 2 9" xfId="60146"/>
    <cellStyle name="Normal 17 3" xfId="4739"/>
    <cellStyle name="Normal 17 3 10" xfId="60147"/>
    <cellStyle name="Normal 17 3 2" xfId="4740"/>
    <cellStyle name="Normal 17 3 2 2" xfId="4741"/>
    <cellStyle name="Normal 17 3 2 2 2" xfId="10955"/>
    <cellStyle name="Normal 17 3 2 2 3" xfId="60148"/>
    <cellStyle name="Normal 17 3 2 2 4" xfId="60149"/>
    <cellStyle name="Normal 17 3 2 3" xfId="10956"/>
    <cellStyle name="Normal 17 3 2 3 2" xfId="60150"/>
    <cellStyle name="Normal 17 3 2 3 3" xfId="60151"/>
    <cellStyle name="Normal 17 3 2 4" xfId="10957"/>
    <cellStyle name="Normal 17 3 2 4 2" xfId="60152"/>
    <cellStyle name="Normal 17 3 2 5" xfId="10958"/>
    <cellStyle name="Normal 17 3 2 6" xfId="60153"/>
    <cellStyle name="Normal 17 3 2 7" xfId="60154"/>
    <cellStyle name="Normal 17 3 3" xfId="4742"/>
    <cellStyle name="Normal 17 3 3 2" xfId="10959"/>
    <cellStyle name="Normal 17 3 3 2 2" xfId="60155"/>
    <cellStyle name="Normal 17 3 3 2 3" xfId="60156"/>
    <cellStyle name="Normal 17 3 3 3" xfId="60157"/>
    <cellStyle name="Normal 17 3 3 3 2" xfId="60158"/>
    <cellStyle name="Normal 17 3 3 3 3" xfId="60159"/>
    <cellStyle name="Normal 17 3 3 4" xfId="60160"/>
    <cellStyle name="Normal 17 3 3 4 2" xfId="60161"/>
    <cellStyle name="Normal 17 3 3 5" xfId="60162"/>
    <cellStyle name="Normal 17 3 3 6" xfId="60163"/>
    <cellStyle name="Normal 17 3 3 7" xfId="60164"/>
    <cellStyle name="Normal 17 3 4" xfId="10960"/>
    <cellStyle name="Normal 17 3 4 2" xfId="60165"/>
    <cellStyle name="Normal 17 3 4 2 2" xfId="60166"/>
    <cellStyle name="Normal 17 3 4 2 3" xfId="60167"/>
    <cellStyle name="Normal 17 3 4 3" xfId="60168"/>
    <cellStyle name="Normal 17 3 4 3 2" xfId="60169"/>
    <cellStyle name="Normal 17 3 4 4" xfId="60170"/>
    <cellStyle name="Normal 17 3 4 5" xfId="60171"/>
    <cellStyle name="Normal 17 3 5" xfId="10961"/>
    <cellStyle name="Normal 17 3 5 2" xfId="60172"/>
    <cellStyle name="Normal 17 3 5 3" xfId="60173"/>
    <cellStyle name="Normal 17 3 6" xfId="10962"/>
    <cellStyle name="Normal 17 3 6 2" xfId="60174"/>
    <cellStyle name="Normal 17 3 6 3" xfId="60175"/>
    <cellStyle name="Normal 17 3 7" xfId="10963"/>
    <cellStyle name="Normal 17 3 7 2" xfId="60176"/>
    <cellStyle name="Normal 17 3 8" xfId="60177"/>
    <cellStyle name="Normal 17 3 9" xfId="60178"/>
    <cellStyle name="Normal 17 4" xfId="4743"/>
    <cellStyle name="Normal 17 4 10" xfId="60179"/>
    <cellStyle name="Normal 17 4 2" xfId="4744"/>
    <cellStyle name="Normal 17 4 2 2" xfId="10964"/>
    <cellStyle name="Normal 17 4 2 2 2" xfId="60180"/>
    <cellStyle name="Normal 17 4 2 2 3" xfId="60181"/>
    <cellStyle name="Normal 17 4 2 3" xfId="60182"/>
    <cellStyle name="Normal 17 4 2 3 2" xfId="60183"/>
    <cellStyle name="Normal 17 4 2 3 3" xfId="60184"/>
    <cellStyle name="Normal 17 4 2 4" xfId="60185"/>
    <cellStyle name="Normal 17 4 2 4 2" xfId="60186"/>
    <cellStyle name="Normal 17 4 2 5" xfId="60187"/>
    <cellStyle name="Normal 17 4 2 6" xfId="60188"/>
    <cellStyle name="Normal 17 4 2 7" xfId="60189"/>
    <cellStyle name="Normal 17 4 3" xfId="10965"/>
    <cellStyle name="Normal 17 4 3 2" xfId="60190"/>
    <cellStyle name="Normal 17 4 3 2 2" xfId="60191"/>
    <cellStyle name="Normal 17 4 3 2 3" xfId="60192"/>
    <cellStyle name="Normal 17 4 3 3" xfId="60193"/>
    <cellStyle name="Normal 17 4 3 3 2" xfId="60194"/>
    <cellStyle name="Normal 17 4 3 3 3" xfId="60195"/>
    <cellStyle name="Normal 17 4 3 4" xfId="60196"/>
    <cellStyle name="Normal 17 4 3 4 2" xfId="60197"/>
    <cellStyle name="Normal 17 4 3 5" xfId="60198"/>
    <cellStyle name="Normal 17 4 3 6" xfId="60199"/>
    <cellStyle name="Normal 17 4 4" xfId="10966"/>
    <cellStyle name="Normal 17 4 4 2" xfId="60200"/>
    <cellStyle name="Normal 17 4 4 2 2" xfId="60201"/>
    <cellStyle name="Normal 17 4 4 2 3" xfId="60202"/>
    <cellStyle name="Normal 17 4 4 3" xfId="60203"/>
    <cellStyle name="Normal 17 4 4 3 2" xfId="60204"/>
    <cellStyle name="Normal 17 4 4 4" xfId="60205"/>
    <cellStyle name="Normal 17 4 4 5" xfId="60206"/>
    <cellStyle name="Normal 17 4 5" xfId="10967"/>
    <cellStyle name="Normal 17 4 5 2" xfId="60207"/>
    <cellStyle name="Normal 17 4 5 3" xfId="60208"/>
    <cellStyle name="Normal 17 4 6" xfId="60209"/>
    <cellStyle name="Normal 17 4 6 2" xfId="60210"/>
    <cellStyle name="Normal 17 4 6 3" xfId="60211"/>
    <cellStyle name="Normal 17 4 7" xfId="60212"/>
    <cellStyle name="Normal 17 4 7 2" xfId="60213"/>
    <cellStyle name="Normal 17 4 8" xfId="60214"/>
    <cellStyle name="Normal 17 4 9" xfId="60215"/>
    <cellStyle name="Normal 17 5" xfId="4745"/>
    <cellStyle name="Normal 17 5 2" xfId="4746"/>
    <cellStyle name="Normal 17 5 2 2" xfId="10968"/>
    <cellStyle name="Normal 17 5 2 3" xfId="60216"/>
    <cellStyle name="Normal 17 5 2 4" xfId="60217"/>
    <cellStyle name="Normal 17 5 3" xfId="10969"/>
    <cellStyle name="Normal 17 5 3 2" xfId="60218"/>
    <cellStyle name="Normal 17 5 3 3" xfId="60219"/>
    <cellStyle name="Normal 17 5 4" xfId="10970"/>
    <cellStyle name="Normal 17 5 4 2" xfId="60220"/>
    <cellStyle name="Normal 17 5 5" xfId="10971"/>
    <cellStyle name="Normal 17 5 6" xfId="60221"/>
    <cellStyle name="Normal 17 5 7" xfId="60222"/>
    <cellStyle name="Normal 17 6" xfId="4747"/>
    <cellStyle name="Normal 17 6 2" xfId="10972"/>
    <cellStyle name="Normal 17 6 2 2" xfId="10973"/>
    <cellStyle name="Normal 17 6 2 3" xfId="60223"/>
    <cellStyle name="Normal 17 6 3" xfId="10974"/>
    <cellStyle name="Normal 17 6 3 2" xfId="60224"/>
    <cellStyle name="Normal 17 6 3 3" xfId="60225"/>
    <cellStyle name="Normal 17 6 4" xfId="10975"/>
    <cellStyle name="Normal 17 6 4 2" xfId="60226"/>
    <cellStyle name="Normal 17 6 5" xfId="10976"/>
    <cellStyle name="Normal 17 6 6" xfId="60227"/>
    <cellStyle name="Normal 17 6 7" xfId="60228"/>
    <cellStyle name="Normal 17 7" xfId="10977"/>
    <cellStyle name="Normal 17 7 2" xfId="60229"/>
    <cellStyle name="Normal 17 7 2 2" xfId="60230"/>
    <cellStyle name="Normal 17 7 2 3" xfId="60231"/>
    <cellStyle name="Normal 17 7 3" xfId="60232"/>
    <cellStyle name="Normal 17 7 3 2" xfId="60233"/>
    <cellStyle name="Normal 17 7 4" xfId="60234"/>
    <cellStyle name="Normal 17 7 5" xfId="60235"/>
    <cellStyle name="Normal 17 8" xfId="60236"/>
    <cellStyle name="Normal 17 8 2" xfId="60237"/>
    <cellStyle name="Normal 17 8 3" xfId="60238"/>
    <cellStyle name="Normal 17 9" xfId="60239"/>
    <cellStyle name="Normal 17 9 2" xfId="60240"/>
    <cellStyle name="Normal 17 9 3" xfId="60241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2"/>
    <cellStyle name="Normal 18 5" xfId="60243"/>
    <cellStyle name="Normal 18 5 2" xfId="60244"/>
    <cellStyle name="Normal 18 6" xfId="60245"/>
    <cellStyle name="Normal 18 7" xfId="60246"/>
    <cellStyle name="Normal 18 8" xfId="60247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8"/>
    <cellStyle name="Normal 19 5" xfId="14583"/>
    <cellStyle name="Normal 19 6" xfId="60249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50"/>
    <cellStyle name="Normal 2 2 2 3" xfId="4762"/>
    <cellStyle name="Normal 2 2 2 3 2" xfId="11006"/>
    <cellStyle name="Normal 2 2 2 3 3" xfId="60251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2"/>
    <cellStyle name="Normal 2 3 3" xfId="11054"/>
    <cellStyle name="Normal 2 3 3 2" xfId="60253"/>
    <cellStyle name="Normal 2 3 3 3" xfId="602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5"/>
    <cellStyle name="Normal 2 4 2 3" xfId="11069"/>
    <cellStyle name="Normal 2 4 2 3 2" xfId="60256"/>
    <cellStyle name="Normal 2 4 2 4" xfId="60257"/>
    <cellStyle name="Normal 2 4 2 5" xfId="60258"/>
    <cellStyle name="Normal 2 4 3" xfId="4774"/>
    <cellStyle name="Normal 2 4 3 2" xfId="11070"/>
    <cellStyle name="Normal 2 4 3 2 2" xfId="60259"/>
    <cellStyle name="Normal 2 4 3 3" xfId="60260"/>
    <cellStyle name="Normal 2 4 3 3 2" xfId="60261"/>
    <cellStyle name="Normal 2 4 3 4" xfId="60262"/>
    <cellStyle name="Normal 2 4 3 5" xfId="60263"/>
    <cellStyle name="Normal 2 4 4" xfId="4775"/>
    <cellStyle name="Normal 2 4 4 2" xfId="11071"/>
    <cellStyle name="Normal 2 4 4 2 2" xfId="60264"/>
    <cellStyle name="Normal 2 4 4 3" xfId="60265"/>
    <cellStyle name="Normal 2 4 4 4" xfId="60266"/>
    <cellStyle name="Normal 2 4 5" xfId="11072"/>
    <cellStyle name="Normal 2 4 5 2" xfId="60267"/>
    <cellStyle name="Normal 2 4 6" xfId="60268"/>
    <cellStyle name="Normal 2 4 7" xfId="60269"/>
    <cellStyle name="Normal 2 4 8" xfId="60270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1"/>
    <cellStyle name="Normal 2 6 4" xfId="14585"/>
    <cellStyle name="Normal 2 6 4 2" xfId="60272"/>
    <cellStyle name="Normal 2 6 5" xfId="60273"/>
    <cellStyle name="Normal 2 6 5 2" xfId="60274"/>
    <cellStyle name="Normal 2 6 6" xfId="60275"/>
    <cellStyle name="Normal 2 6 7" xfId="60276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7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8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9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80"/>
    <cellStyle name="Normal 20 5" xfId="60281"/>
    <cellStyle name="Normal 20 5 2" xfId="60282"/>
    <cellStyle name="Normal 20 6" xfId="60283"/>
    <cellStyle name="Normal 20 7" xfId="60284"/>
    <cellStyle name="Normal 20 8" xfId="60285"/>
    <cellStyle name="Normal 21" xfId="4803"/>
    <cellStyle name="Normal 21 2" xfId="4804"/>
    <cellStyle name="Normal 21 2 2" xfId="14586"/>
    <cellStyle name="Normal 21 3" xfId="14587"/>
    <cellStyle name="Normal 21 3 2" xfId="60286"/>
    <cellStyle name="Normal 21 4" xfId="60287"/>
    <cellStyle name="Normal 21 4 2" xfId="60288"/>
    <cellStyle name="Normal 21 5" xfId="60289"/>
    <cellStyle name="Normal 21 5 2" xfId="60290"/>
    <cellStyle name="Normal 21 6" xfId="60291"/>
    <cellStyle name="Normal 21 7" xfId="60292"/>
    <cellStyle name="Normal 21 8" xfId="60293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4"/>
    <cellStyle name="Normal 22 4" xfId="14588"/>
    <cellStyle name="Normal 22 4 2" xfId="60295"/>
    <cellStyle name="Normal 22 5" xfId="60296"/>
    <cellStyle name="Normal 22 6" xfId="60297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8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9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300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1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2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3"/>
    <cellStyle name="Normal 46 3" xfId="11564"/>
    <cellStyle name="Normal 46 4" xfId="60304"/>
    <cellStyle name="Normal 47" xfId="8"/>
    <cellStyle name="Normal 47 2" xfId="11565"/>
    <cellStyle name="Normal 47 3" xfId="11566"/>
    <cellStyle name="Normal 47 4" xfId="60305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6"/>
    <cellStyle name="Normal 5 4 2 4 2 2 2 3" xfId="60307"/>
    <cellStyle name="Normal 5 4 2 4 2 2 2 4" xfId="60308"/>
    <cellStyle name="Normal 5 4 2 4 2 2 3" xfId="60309"/>
    <cellStyle name="Normal 5 4 2 4 2 2 3 2" xfId="60310"/>
    <cellStyle name="Normal 5 4 2 4 2 2 3 3" xfId="60311"/>
    <cellStyle name="Normal 5 4 2 4 2 2 4" xfId="60312"/>
    <cellStyle name="Normal 5 4 2 4 2 2 4 2" xfId="60313"/>
    <cellStyle name="Normal 5 4 2 4 2 2 5" xfId="60314"/>
    <cellStyle name="Normal 5 4 2 4 2 2 6" xfId="60315"/>
    <cellStyle name="Normal 5 4 2 4 2 3" xfId="5504"/>
    <cellStyle name="Normal 5 4 2 4 2 3 2" xfId="60316"/>
    <cellStyle name="Normal 5 4 2 4 2 4" xfId="60317"/>
    <cellStyle name="Normal 5 4 2 4 2 5" xfId="60318"/>
    <cellStyle name="Normal 5 4 2 4 3" xfId="5505"/>
    <cellStyle name="Normal 5 4 2 4 3 2" xfId="5506"/>
    <cellStyle name="Normal 5 4 2 4 4" xfId="5507"/>
    <cellStyle name="Normal 5 4 2 4 4 2" xfId="60319"/>
    <cellStyle name="Normal 5 4 2 4 5" xfId="60320"/>
    <cellStyle name="Normal 5 4 2 4 6" xfId="60321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22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3"/>
    <cellStyle name="Normal 5 5 2 3" xfId="5604"/>
    <cellStyle name="Normal 5 5 2 3 2" xfId="5605"/>
    <cellStyle name="Normal 5 5 2 3 2 2" xfId="5606"/>
    <cellStyle name="Normal 5 5 2 3 2 2 2" xfId="60324"/>
    <cellStyle name="Normal 5 5 2 3 2 2 2 2" xfId="60325"/>
    <cellStyle name="Normal 5 5 2 3 2 2 2 3" xfId="60326"/>
    <cellStyle name="Normal 5 5 2 3 2 2 2 4" xfId="60327"/>
    <cellStyle name="Normal 5 5 2 3 2 2 3" xfId="60328"/>
    <cellStyle name="Normal 5 5 2 3 2 2 3 2" xfId="60329"/>
    <cellStyle name="Normal 5 5 2 3 2 2 3 3" xfId="60330"/>
    <cellStyle name="Normal 5 5 2 3 2 2 4" xfId="60331"/>
    <cellStyle name="Normal 5 5 2 3 2 2 4 2" xfId="60332"/>
    <cellStyle name="Normal 5 5 2 3 2 2 5" xfId="60333"/>
    <cellStyle name="Normal 5 5 2 3 2 2 6" xfId="60334"/>
    <cellStyle name="Normal 5 5 2 3 2 3" xfId="60335"/>
    <cellStyle name="Normal 5 5 2 3 2 3 2" xfId="60336"/>
    <cellStyle name="Normal 5 5 2 3 2 4" xfId="60337"/>
    <cellStyle name="Normal 5 5 2 3 2 5" xfId="60338"/>
    <cellStyle name="Normal 5 5 2 3 3" xfId="5607"/>
    <cellStyle name="Normal 5 5 2 3 3 2" xfId="60339"/>
    <cellStyle name="Normal 5 5 2 3 4" xfId="60340"/>
    <cellStyle name="Normal 5 5 2 3 4 2" xfId="60341"/>
    <cellStyle name="Normal 5 5 2 3 5" xfId="60342"/>
    <cellStyle name="Normal 5 5 2 3 6" xfId="60343"/>
    <cellStyle name="Normal 5 5 2 4" xfId="5608"/>
    <cellStyle name="Normal 5 5 2 4 2" xfId="5609"/>
    <cellStyle name="Normal 5 5 2 5" xfId="5610"/>
    <cellStyle name="Normal 5 5 2 5 2" xfId="60344"/>
    <cellStyle name="Normal 5 5 2 6" xfId="60345"/>
    <cellStyle name="Normal 5 5 2 7" xfId="60346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7"/>
    <cellStyle name="Normal 5 5 8 2" xfId="60348"/>
    <cellStyle name="Normal 5 5 9" xfId="60349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50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51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52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3"/>
    <cellStyle name="Normal 80" xfId="14434"/>
    <cellStyle name="Normal 81" xfId="14435"/>
    <cellStyle name="Normal 82" xfId="14436"/>
    <cellStyle name="Normal 83" xfId="14437"/>
    <cellStyle name="Normal 84" xfId="60354"/>
    <cellStyle name="Normal 85" xfId="60355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25" xfId="60356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7"/>
    <cellStyle name="Note 5 10 2 3" xfId="60358"/>
    <cellStyle name="Note 5 10 3" xfId="60359"/>
    <cellStyle name="Note 5 10 3 2" xfId="60360"/>
    <cellStyle name="Note 5 10 4" xfId="60361"/>
    <cellStyle name="Note 5 10 5" xfId="60362"/>
    <cellStyle name="Note 5 11" xfId="6592"/>
    <cellStyle name="Note 5 11 2" xfId="60363"/>
    <cellStyle name="Note 5 11 3" xfId="60364"/>
    <cellStyle name="Note 5 12" xfId="6593"/>
    <cellStyle name="Note 5 12 2" xfId="60365"/>
    <cellStyle name="Note 5 12 3" xfId="60366"/>
    <cellStyle name="Note 5 13" xfId="13788"/>
    <cellStyle name="Note 5 13 2" xfId="60367"/>
    <cellStyle name="Note 5 14" xfId="60368"/>
    <cellStyle name="Note 5 15" xfId="60369"/>
    <cellStyle name="Note 5 16" xfId="60370"/>
    <cellStyle name="Note 5 2" xfId="6594"/>
    <cellStyle name="Note 5 2 10" xfId="6595"/>
    <cellStyle name="Note 5 2 10 2" xfId="60371"/>
    <cellStyle name="Note 5 2 10 3" xfId="60372"/>
    <cellStyle name="Note 5 2 11" xfId="6596"/>
    <cellStyle name="Note 5 2 11 2" xfId="60373"/>
    <cellStyle name="Note 5 2 11 3" xfId="60374"/>
    <cellStyle name="Note 5 2 12" xfId="13789"/>
    <cellStyle name="Note 5 2 12 2" xfId="60375"/>
    <cellStyle name="Note 5 2 13" xfId="60376"/>
    <cellStyle name="Note 5 2 14" xfId="60377"/>
    <cellStyle name="Note 5 2 15" xfId="60378"/>
    <cellStyle name="Note 5 2 2" xfId="6597"/>
    <cellStyle name="Note 5 2 2 10" xfId="60379"/>
    <cellStyle name="Note 5 2 2 10 2" xfId="60380"/>
    <cellStyle name="Note 5 2 2 10 3" xfId="60381"/>
    <cellStyle name="Note 5 2 2 11" xfId="60382"/>
    <cellStyle name="Note 5 2 2 11 2" xfId="60383"/>
    <cellStyle name="Note 5 2 2 12" xfId="60384"/>
    <cellStyle name="Note 5 2 2 13" xfId="60385"/>
    <cellStyle name="Note 5 2 2 2" xfId="6598"/>
    <cellStyle name="Note 5 2 2 2 10" xfId="60386"/>
    <cellStyle name="Note 5 2 2 2 10 2" xfId="60387"/>
    <cellStyle name="Note 5 2 2 2 11" xfId="60388"/>
    <cellStyle name="Note 5 2 2 2 12" xfId="60389"/>
    <cellStyle name="Note 5 2 2 2 2" xfId="14611"/>
    <cellStyle name="Note 5 2 2 2 2 10" xfId="60390"/>
    <cellStyle name="Note 5 2 2 2 2 2" xfId="60391"/>
    <cellStyle name="Note 5 2 2 2 2 2 2" xfId="60392"/>
    <cellStyle name="Note 5 2 2 2 2 2 2 2" xfId="60393"/>
    <cellStyle name="Note 5 2 2 2 2 2 2 2 2" xfId="60394"/>
    <cellStyle name="Note 5 2 2 2 2 2 2 2 3" xfId="60395"/>
    <cellStyle name="Note 5 2 2 2 2 2 2 3" xfId="60396"/>
    <cellStyle name="Note 5 2 2 2 2 2 2 3 2" xfId="60397"/>
    <cellStyle name="Note 5 2 2 2 2 2 2 3 3" xfId="60398"/>
    <cellStyle name="Note 5 2 2 2 2 2 2 4" xfId="60399"/>
    <cellStyle name="Note 5 2 2 2 2 2 2 4 2" xfId="60400"/>
    <cellStyle name="Note 5 2 2 2 2 2 2 5" xfId="60401"/>
    <cellStyle name="Note 5 2 2 2 2 2 2 6" xfId="60402"/>
    <cellStyle name="Note 5 2 2 2 2 2 3" xfId="60403"/>
    <cellStyle name="Note 5 2 2 2 2 2 3 2" xfId="60404"/>
    <cellStyle name="Note 5 2 2 2 2 2 3 2 2" xfId="60405"/>
    <cellStyle name="Note 5 2 2 2 2 2 3 2 3" xfId="60406"/>
    <cellStyle name="Note 5 2 2 2 2 2 3 3" xfId="60407"/>
    <cellStyle name="Note 5 2 2 2 2 2 3 3 2" xfId="60408"/>
    <cellStyle name="Note 5 2 2 2 2 2 3 3 3" xfId="60409"/>
    <cellStyle name="Note 5 2 2 2 2 2 3 4" xfId="60410"/>
    <cellStyle name="Note 5 2 2 2 2 2 3 4 2" xfId="60411"/>
    <cellStyle name="Note 5 2 2 2 2 2 3 5" xfId="60412"/>
    <cellStyle name="Note 5 2 2 2 2 2 3 6" xfId="60413"/>
    <cellStyle name="Note 5 2 2 2 2 2 4" xfId="60414"/>
    <cellStyle name="Note 5 2 2 2 2 2 4 2" xfId="60415"/>
    <cellStyle name="Note 5 2 2 2 2 2 4 2 2" xfId="60416"/>
    <cellStyle name="Note 5 2 2 2 2 2 4 2 3" xfId="60417"/>
    <cellStyle name="Note 5 2 2 2 2 2 4 3" xfId="60418"/>
    <cellStyle name="Note 5 2 2 2 2 2 4 3 2" xfId="60419"/>
    <cellStyle name="Note 5 2 2 2 2 2 4 4" xfId="60420"/>
    <cellStyle name="Note 5 2 2 2 2 2 4 5" xfId="60421"/>
    <cellStyle name="Note 5 2 2 2 2 2 5" xfId="60422"/>
    <cellStyle name="Note 5 2 2 2 2 2 5 2" xfId="60423"/>
    <cellStyle name="Note 5 2 2 2 2 2 5 3" xfId="60424"/>
    <cellStyle name="Note 5 2 2 2 2 2 6" xfId="60425"/>
    <cellStyle name="Note 5 2 2 2 2 2 6 2" xfId="60426"/>
    <cellStyle name="Note 5 2 2 2 2 2 6 3" xfId="60427"/>
    <cellStyle name="Note 5 2 2 2 2 2 7" xfId="60428"/>
    <cellStyle name="Note 5 2 2 2 2 2 7 2" xfId="60429"/>
    <cellStyle name="Note 5 2 2 2 2 2 8" xfId="60430"/>
    <cellStyle name="Note 5 2 2 2 2 2 9" xfId="60431"/>
    <cellStyle name="Note 5 2 2 2 2 3" xfId="60432"/>
    <cellStyle name="Note 5 2 2 2 2 3 2" xfId="60433"/>
    <cellStyle name="Note 5 2 2 2 2 3 2 2" xfId="60434"/>
    <cellStyle name="Note 5 2 2 2 2 3 2 3" xfId="60435"/>
    <cellStyle name="Note 5 2 2 2 2 3 3" xfId="60436"/>
    <cellStyle name="Note 5 2 2 2 2 3 3 2" xfId="60437"/>
    <cellStyle name="Note 5 2 2 2 2 3 3 3" xfId="60438"/>
    <cellStyle name="Note 5 2 2 2 2 3 4" xfId="60439"/>
    <cellStyle name="Note 5 2 2 2 2 3 4 2" xfId="60440"/>
    <cellStyle name="Note 5 2 2 2 2 3 5" xfId="60441"/>
    <cellStyle name="Note 5 2 2 2 2 3 6" xfId="60442"/>
    <cellStyle name="Note 5 2 2 2 2 4" xfId="60443"/>
    <cellStyle name="Note 5 2 2 2 2 4 2" xfId="60444"/>
    <cellStyle name="Note 5 2 2 2 2 4 2 2" xfId="60445"/>
    <cellStyle name="Note 5 2 2 2 2 4 2 3" xfId="60446"/>
    <cellStyle name="Note 5 2 2 2 2 4 3" xfId="60447"/>
    <cellStyle name="Note 5 2 2 2 2 4 3 2" xfId="60448"/>
    <cellStyle name="Note 5 2 2 2 2 4 3 3" xfId="60449"/>
    <cellStyle name="Note 5 2 2 2 2 4 4" xfId="60450"/>
    <cellStyle name="Note 5 2 2 2 2 4 4 2" xfId="60451"/>
    <cellStyle name="Note 5 2 2 2 2 4 5" xfId="60452"/>
    <cellStyle name="Note 5 2 2 2 2 4 6" xfId="60453"/>
    <cellStyle name="Note 5 2 2 2 2 5" xfId="60454"/>
    <cellStyle name="Note 5 2 2 2 2 5 2" xfId="60455"/>
    <cellStyle name="Note 5 2 2 2 2 5 2 2" xfId="60456"/>
    <cellStyle name="Note 5 2 2 2 2 5 2 3" xfId="60457"/>
    <cellStyle name="Note 5 2 2 2 2 5 3" xfId="60458"/>
    <cellStyle name="Note 5 2 2 2 2 5 3 2" xfId="60459"/>
    <cellStyle name="Note 5 2 2 2 2 5 4" xfId="60460"/>
    <cellStyle name="Note 5 2 2 2 2 5 5" xfId="60461"/>
    <cellStyle name="Note 5 2 2 2 2 6" xfId="60462"/>
    <cellStyle name="Note 5 2 2 2 2 6 2" xfId="60463"/>
    <cellStyle name="Note 5 2 2 2 2 6 3" xfId="60464"/>
    <cellStyle name="Note 5 2 2 2 2 7" xfId="60465"/>
    <cellStyle name="Note 5 2 2 2 2 7 2" xfId="60466"/>
    <cellStyle name="Note 5 2 2 2 2 7 3" xfId="60467"/>
    <cellStyle name="Note 5 2 2 2 2 8" xfId="60468"/>
    <cellStyle name="Note 5 2 2 2 2 8 2" xfId="60469"/>
    <cellStyle name="Note 5 2 2 2 2 9" xfId="60470"/>
    <cellStyle name="Note 5 2 2 2 3" xfId="60471"/>
    <cellStyle name="Note 5 2 2 2 3 2" xfId="60472"/>
    <cellStyle name="Note 5 2 2 2 3 2 2" xfId="60473"/>
    <cellStyle name="Note 5 2 2 2 3 2 2 2" xfId="60474"/>
    <cellStyle name="Note 5 2 2 2 3 2 2 3" xfId="60475"/>
    <cellStyle name="Note 5 2 2 2 3 2 3" xfId="60476"/>
    <cellStyle name="Note 5 2 2 2 3 2 3 2" xfId="60477"/>
    <cellStyle name="Note 5 2 2 2 3 2 3 3" xfId="60478"/>
    <cellStyle name="Note 5 2 2 2 3 2 4" xfId="60479"/>
    <cellStyle name="Note 5 2 2 2 3 2 4 2" xfId="60480"/>
    <cellStyle name="Note 5 2 2 2 3 2 5" xfId="60481"/>
    <cellStyle name="Note 5 2 2 2 3 2 6" xfId="60482"/>
    <cellStyle name="Note 5 2 2 2 3 3" xfId="60483"/>
    <cellStyle name="Note 5 2 2 2 3 3 2" xfId="60484"/>
    <cellStyle name="Note 5 2 2 2 3 3 2 2" xfId="60485"/>
    <cellStyle name="Note 5 2 2 2 3 3 2 3" xfId="60486"/>
    <cellStyle name="Note 5 2 2 2 3 3 3" xfId="60487"/>
    <cellStyle name="Note 5 2 2 2 3 3 3 2" xfId="60488"/>
    <cellStyle name="Note 5 2 2 2 3 3 3 3" xfId="60489"/>
    <cellStyle name="Note 5 2 2 2 3 3 4" xfId="60490"/>
    <cellStyle name="Note 5 2 2 2 3 3 4 2" xfId="60491"/>
    <cellStyle name="Note 5 2 2 2 3 3 5" xfId="60492"/>
    <cellStyle name="Note 5 2 2 2 3 3 6" xfId="60493"/>
    <cellStyle name="Note 5 2 2 2 3 4" xfId="60494"/>
    <cellStyle name="Note 5 2 2 2 3 4 2" xfId="60495"/>
    <cellStyle name="Note 5 2 2 2 3 4 2 2" xfId="60496"/>
    <cellStyle name="Note 5 2 2 2 3 4 2 3" xfId="60497"/>
    <cellStyle name="Note 5 2 2 2 3 4 3" xfId="60498"/>
    <cellStyle name="Note 5 2 2 2 3 4 3 2" xfId="60499"/>
    <cellStyle name="Note 5 2 2 2 3 4 4" xfId="60500"/>
    <cellStyle name="Note 5 2 2 2 3 4 5" xfId="60501"/>
    <cellStyle name="Note 5 2 2 2 3 5" xfId="60502"/>
    <cellStyle name="Note 5 2 2 2 3 5 2" xfId="60503"/>
    <cellStyle name="Note 5 2 2 2 3 5 3" xfId="60504"/>
    <cellStyle name="Note 5 2 2 2 3 6" xfId="60505"/>
    <cellStyle name="Note 5 2 2 2 3 6 2" xfId="60506"/>
    <cellStyle name="Note 5 2 2 2 3 6 3" xfId="60507"/>
    <cellStyle name="Note 5 2 2 2 3 7" xfId="60508"/>
    <cellStyle name="Note 5 2 2 2 3 7 2" xfId="60509"/>
    <cellStyle name="Note 5 2 2 2 3 8" xfId="60510"/>
    <cellStyle name="Note 5 2 2 2 3 9" xfId="60511"/>
    <cellStyle name="Note 5 2 2 2 4" xfId="60512"/>
    <cellStyle name="Note 5 2 2 2 4 2" xfId="60513"/>
    <cellStyle name="Note 5 2 2 2 4 2 2" xfId="60514"/>
    <cellStyle name="Note 5 2 2 2 4 2 2 2" xfId="60515"/>
    <cellStyle name="Note 5 2 2 2 4 2 2 3" xfId="60516"/>
    <cellStyle name="Note 5 2 2 2 4 2 3" xfId="60517"/>
    <cellStyle name="Note 5 2 2 2 4 2 3 2" xfId="60518"/>
    <cellStyle name="Note 5 2 2 2 4 2 3 3" xfId="60519"/>
    <cellStyle name="Note 5 2 2 2 4 2 4" xfId="60520"/>
    <cellStyle name="Note 5 2 2 2 4 2 4 2" xfId="60521"/>
    <cellStyle name="Note 5 2 2 2 4 2 5" xfId="60522"/>
    <cellStyle name="Note 5 2 2 2 4 2 6" xfId="60523"/>
    <cellStyle name="Note 5 2 2 2 4 3" xfId="60524"/>
    <cellStyle name="Note 5 2 2 2 4 3 2" xfId="60525"/>
    <cellStyle name="Note 5 2 2 2 4 3 2 2" xfId="60526"/>
    <cellStyle name="Note 5 2 2 2 4 3 2 3" xfId="60527"/>
    <cellStyle name="Note 5 2 2 2 4 3 3" xfId="60528"/>
    <cellStyle name="Note 5 2 2 2 4 3 3 2" xfId="60529"/>
    <cellStyle name="Note 5 2 2 2 4 3 3 3" xfId="60530"/>
    <cellStyle name="Note 5 2 2 2 4 3 4" xfId="60531"/>
    <cellStyle name="Note 5 2 2 2 4 3 4 2" xfId="60532"/>
    <cellStyle name="Note 5 2 2 2 4 3 5" xfId="60533"/>
    <cellStyle name="Note 5 2 2 2 4 3 6" xfId="60534"/>
    <cellStyle name="Note 5 2 2 2 4 4" xfId="60535"/>
    <cellStyle name="Note 5 2 2 2 4 4 2" xfId="60536"/>
    <cellStyle name="Note 5 2 2 2 4 4 2 2" xfId="60537"/>
    <cellStyle name="Note 5 2 2 2 4 4 2 3" xfId="60538"/>
    <cellStyle name="Note 5 2 2 2 4 4 3" xfId="60539"/>
    <cellStyle name="Note 5 2 2 2 4 4 3 2" xfId="60540"/>
    <cellStyle name="Note 5 2 2 2 4 4 4" xfId="60541"/>
    <cellStyle name="Note 5 2 2 2 4 4 5" xfId="60542"/>
    <cellStyle name="Note 5 2 2 2 4 5" xfId="60543"/>
    <cellStyle name="Note 5 2 2 2 4 5 2" xfId="60544"/>
    <cellStyle name="Note 5 2 2 2 4 5 3" xfId="60545"/>
    <cellStyle name="Note 5 2 2 2 4 6" xfId="60546"/>
    <cellStyle name="Note 5 2 2 2 4 6 2" xfId="60547"/>
    <cellStyle name="Note 5 2 2 2 4 6 3" xfId="60548"/>
    <cellStyle name="Note 5 2 2 2 4 7" xfId="60549"/>
    <cellStyle name="Note 5 2 2 2 4 7 2" xfId="60550"/>
    <cellStyle name="Note 5 2 2 2 4 8" xfId="60551"/>
    <cellStyle name="Note 5 2 2 2 4 9" xfId="60552"/>
    <cellStyle name="Note 5 2 2 2 5" xfId="60553"/>
    <cellStyle name="Note 5 2 2 2 5 2" xfId="60554"/>
    <cellStyle name="Note 5 2 2 2 5 2 2" xfId="60555"/>
    <cellStyle name="Note 5 2 2 2 5 2 3" xfId="60556"/>
    <cellStyle name="Note 5 2 2 2 5 3" xfId="60557"/>
    <cellStyle name="Note 5 2 2 2 5 3 2" xfId="60558"/>
    <cellStyle name="Note 5 2 2 2 5 3 3" xfId="60559"/>
    <cellStyle name="Note 5 2 2 2 5 4" xfId="60560"/>
    <cellStyle name="Note 5 2 2 2 5 4 2" xfId="60561"/>
    <cellStyle name="Note 5 2 2 2 5 5" xfId="60562"/>
    <cellStyle name="Note 5 2 2 2 5 6" xfId="60563"/>
    <cellStyle name="Note 5 2 2 2 6" xfId="60564"/>
    <cellStyle name="Note 5 2 2 2 6 2" xfId="60565"/>
    <cellStyle name="Note 5 2 2 2 6 2 2" xfId="60566"/>
    <cellStyle name="Note 5 2 2 2 6 2 3" xfId="60567"/>
    <cellStyle name="Note 5 2 2 2 6 3" xfId="60568"/>
    <cellStyle name="Note 5 2 2 2 6 3 2" xfId="60569"/>
    <cellStyle name="Note 5 2 2 2 6 3 3" xfId="60570"/>
    <cellStyle name="Note 5 2 2 2 6 4" xfId="60571"/>
    <cellStyle name="Note 5 2 2 2 6 4 2" xfId="60572"/>
    <cellStyle name="Note 5 2 2 2 6 5" xfId="60573"/>
    <cellStyle name="Note 5 2 2 2 6 6" xfId="60574"/>
    <cellStyle name="Note 5 2 2 2 7" xfId="60575"/>
    <cellStyle name="Note 5 2 2 2 7 2" xfId="60576"/>
    <cellStyle name="Note 5 2 2 2 7 2 2" xfId="60577"/>
    <cellStyle name="Note 5 2 2 2 7 2 3" xfId="60578"/>
    <cellStyle name="Note 5 2 2 2 7 3" xfId="60579"/>
    <cellStyle name="Note 5 2 2 2 7 3 2" xfId="60580"/>
    <cellStyle name="Note 5 2 2 2 7 4" xfId="60581"/>
    <cellStyle name="Note 5 2 2 2 7 5" xfId="60582"/>
    <cellStyle name="Note 5 2 2 2 8" xfId="60583"/>
    <cellStyle name="Note 5 2 2 2 8 2" xfId="60584"/>
    <cellStyle name="Note 5 2 2 2 8 3" xfId="60585"/>
    <cellStyle name="Note 5 2 2 2 9" xfId="60586"/>
    <cellStyle name="Note 5 2 2 2 9 2" xfId="60587"/>
    <cellStyle name="Note 5 2 2 2 9 3" xfId="60588"/>
    <cellStyle name="Note 5 2 2 3" xfId="6599"/>
    <cellStyle name="Note 5 2 2 3 10" xfId="60589"/>
    <cellStyle name="Note 5 2 2 3 2" xfId="60590"/>
    <cellStyle name="Note 5 2 2 3 2 2" xfId="60591"/>
    <cellStyle name="Note 5 2 2 3 2 2 2" xfId="60592"/>
    <cellStyle name="Note 5 2 2 3 2 2 2 2" xfId="60593"/>
    <cellStyle name="Note 5 2 2 3 2 2 2 3" xfId="60594"/>
    <cellStyle name="Note 5 2 2 3 2 2 3" xfId="60595"/>
    <cellStyle name="Note 5 2 2 3 2 2 3 2" xfId="60596"/>
    <cellStyle name="Note 5 2 2 3 2 2 3 3" xfId="60597"/>
    <cellStyle name="Note 5 2 2 3 2 2 4" xfId="60598"/>
    <cellStyle name="Note 5 2 2 3 2 2 4 2" xfId="60599"/>
    <cellStyle name="Note 5 2 2 3 2 2 5" xfId="60600"/>
    <cellStyle name="Note 5 2 2 3 2 2 6" xfId="60601"/>
    <cellStyle name="Note 5 2 2 3 2 3" xfId="60602"/>
    <cellStyle name="Note 5 2 2 3 2 3 2" xfId="60603"/>
    <cellStyle name="Note 5 2 2 3 2 3 2 2" xfId="60604"/>
    <cellStyle name="Note 5 2 2 3 2 3 2 3" xfId="60605"/>
    <cellStyle name="Note 5 2 2 3 2 3 3" xfId="60606"/>
    <cellStyle name="Note 5 2 2 3 2 3 3 2" xfId="60607"/>
    <cellStyle name="Note 5 2 2 3 2 3 3 3" xfId="60608"/>
    <cellStyle name="Note 5 2 2 3 2 3 4" xfId="60609"/>
    <cellStyle name="Note 5 2 2 3 2 3 4 2" xfId="60610"/>
    <cellStyle name="Note 5 2 2 3 2 3 5" xfId="60611"/>
    <cellStyle name="Note 5 2 2 3 2 3 6" xfId="60612"/>
    <cellStyle name="Note 5 2 2 3 2 4" xfId="60613"/>
    <cellStyle name="Note 5 2 2 3 2 4 2" xfId="60614"/>
    <cellStyle name="Note 5 2 2 3 2 4 2 2" xfId="60615"/>
    <cellStyle name="Note 5 2 2 3 2 4 2 3" xfId="60616"/>
    <cellStyle name="Note 5 2 2 3 2 4 3" xfId="60617"/>
    <cellStyle name="Note 5 2 2 3 2 4 3 2" xfId="60618"/>
    <cellStyle name="Note 5 2 2 3 2 4 4" xfId="60619"/>
    <cellStyle name="Note 5 2 2 3 2 4 5" xfId="60620"/>
    <cellStyle name="Note 5 2 2 3 2 5" xfId="60621"/>
    <cellStyle name="Note 5 2 2 3 2 5 2" xfId="60622"/>
    <cellStyle name="Note 5 2 2 3 2 5 3" xfId="60623"/>
    <cellStyle name="Note 5 2 2 3 2 6" xfId="60624"/>
    <cellStyle name="Note 5 2 2 3 2 6 2" xfId="60625"/>
    <cellStyle name="Note 5 2 2 3 2 6 3" xfId="60626"/>
    <cellStyle name="Note 5 2 2 3 2 7" xfId="60627"/>
    <cellStyle name="Note 5 2 2 3 2 7 2" xfId="60628"/>
    <cellStyle name="Note 5 2 2 3 2 8" xfId="60629"/>
    <cellStyle name="Note 5 2 2 3 2 9" xfId="60630"/>
    <cellStyle name="Note 5 2 2 3 3" xfId="60631"/>
    <cellStyle name="Note 5 2 2 3 3 2" xfId="60632"/>
    <cellStyle name="Note 5 2 2 3 3 2 2" xfId="60633"/>
    <cellStyle name="Note 5 2 2 3 3 2 3" xfId="60634"/>
    <cellStyle name="Note 5 2 2 3 3 3" xfId="60635"/>
    <cellStyle name="Note 5 2 2 3 3 3 2" xfId="60636"/>
    <cellStyle name="Note 5 2 2 3 3 3 3" xfId="60637"/>
    <cellStyle name="Note 5 2 2 3 3 4" xfId="60638"/>
    <cellStyle name="Note 5 2 2 3 3 4 2" xfId="60639"/>
    <cellStyle name="Note 5 2 2 3 3 5" xfId="60640"/>
    <cellStyle name="Note 5 2 2 3 3 6" xfId="60641"/>
    <cellStyle name="Note 5 2 2 3 4" xfId="60642"/>
    <cellStyle name="Note 5 2 2 3 4 2" xfId="60643"/>
    <cellStyle name="Note 5 2 2 3 4 2 2" xfId="60644"/>
    <cellStyle name="Note 5 2 2 3 4 2 3" xfId="60645"/>
    <cellStyle name="Note 5 2 2 3 4 3" xfId="60646"/>
    <cellStyle name="Note 5 2 2 3 4 3 2" xfId="60647"/>
    <cellStyle name="Note 5 2 2 3 4 3 3" xfId="60648"/>
    <cellStyle name="Note 5 2 2 3 4 4" xfId="60649"/>
    <cellStyle name="Note 5 2 2 3 4 4 2" xfId="60650"/>
    <cellStyle name="Note 5 2 2 3 4 5" xfId="60651"/>
    <cellStyle name="Note 5 2 2 3 4 6" xfId="60652"/>
    <cellStyle name="Note 5 2 2 3 5" xfId="60653"/>
    <cellStyle name="Note 5 2 2 3 5 2" xfId="60654"/>
    <cellStyle name="Note 5 2 2 3 5 2 2" xfId="60655"/>
    <cellStyle name="Note 5 2 2 3 5 2 3" xfId="60656"/>
    <cellStyle name="Note 5 2 2 3 5 3" xfId="60657"/>
    <cellStyle name="Note 5 2 2 3 5 3 2" xfId="60658"/>
    <cellStyle name="Note 5 2 2 3 5 4" xfId="60659"/>
    <cellStyle name="Note 5 2 2 3 5 5" xfId="60660"/>
    <cellStyle name="Note 5 2 2 3 6" xfId="60661"/>
    <cellStyle name="Note 5 2 2 3 6 2" xfId="60662"/>
    <cellStyle name="Note 5 2 2 3 6 3" xfId="60663"/>
    <cellStyle name="Note 5 2 2 3 7" xfId="60664"/>
    <cellStyle name="Note 5 2 2 3 7 2" xfId="60665"/>
    <cellStyle name="Note 5 2 2 3 7 3" xfId="60666"/>
    <cellStyle name="Note 5 2 2 3 8" xfId="60667"/>
    <cellStyle name="Note 5 2 2 3 8 2" xfId="60668"/>
    <cellStyle name="Note 5 2 2 3 9" xfId="60669"/>
    <cellStyle name="Note 5 2 2 4" xfId="14612"/>
    <cellStyle name="Note 5 2 2 4 2" xfId="60670"/>
    <cellStyle name="Note 5 2 2 4 2 2" xfId="60671"/>
    <cellStyle name="Note 5 2 2 4 2 2 2" xfId="60672"/>
    <cellStyle name="Note 5 2 2 4 2 2 3" xfId="60673"/>
    <cellStyle name="Note 5 2 2 4 2 3" xfId="60674"/>
    <cellStyle name="Note 5 2 2 4 2 3 2" xfId="60675"/>
    <cellStyle name="Note 5 2 2 4 2 3 3" xfId="60676"/>
    <cellStyle name="Note 5 2 2 4 2 4" xfId="60677"/>
    <cellStyle name="Note 5 2 2 4 2 4 2" xfId="60678"/>
    <cellStyle name="Note 5 2 2 4 2 5" xfId="60679"/>
    <cellStyle name="Note 5 2 2 4 2 6" xfId="60680"/>
    <cellStyle name="Note 5 2 2 4 3" xfId="60681"/>
    <cellStyle name="Note 5 2 2 4 3 2" xfId="60682"/>
    <cellStyle name="Note 5 2 2 4 3 2 2" xfId="60683"/>
    <cellStyle name="Note 5 2 2 4 3 2 3" xfId="60684"/>
    <cellStyle name="Note 5 2 2 4 3 3" xfId="60685"/>
    <cellStyle name="Note 5 2 2 4 3 3 2" xfId="60686"/>
    <cellStyle name="Note 5 2 2 4 3 3 3" xfId="60687"/>
    <cellStyle name="Note 5 2 2 4 3 4" xfId="60688"/>
    <cellStyle name="Note 5 2 2 4 3 4 2" xfId="60689"/>
    <cellStyle name="Note 5 2 2 4 3 5" xfId="60690"/>
    <cellStyle name="Note 5 2 2 4 3 6" xfId="60691"/>
    <cellStyle name="Note 5 2 2 4 4" xfId="60692"/>
    <cellStyle name="Note 5 2 2 4 4 2" xfId="60693"/>
    <cellStyle name="Note 5 2 2 4 4 2 2" xfId="60694"/>
    <cellStyle name="Note 5 2 2 4 4 2 3" xfId="60695"/>
    <cellStyle name="Note 5 2 2 4 4 3" xfId="60696"/>
    <cellStyle name="Note 5 2 2 4 4 3 2" xfId="60697"/>
    <cellStyle name="Note 5 2 2 4 4 4" xfId="60698"/>
    <cellStyle name="Note 5 2 2 4 4 5" xfId="60699"/>
    <cellStyle name="Note 5 2 2 4 5" xfId="60700"/>
    <cellStyle name="Note 5 2 2 4 5 2" xfId="60701"/>
    <cellStyle name="Note 5 2 2 4 5 3" xfId="60702"/>
    <cellStyle name="Note 5 2 2 4 6" xfId="60703"/>
    <cellStyle name="Note 5 2 2 4 6 2" xfId="60704"/>
    <cellStyle name="Note 5 2 2 4 6 3" xfId="60705"/>
    <cellStyle name="Note 5 2 2 4 7" xfId="60706"/>
    <cellStyle name="Note 5 2 2 4 7 2" xfId="60707"/>
    <cellStyle name="Note 5 2 2 4 8" xfId="60708"/>
    <cellStyle name="Note 5 2 2 4 9" xfId="60709"/>
    <cellStyle name="Note 5 2 2 5" xfId="60710"/>
    <cellStyle name="Note 5 2 2 5 2" xfId="60711"/>
    <cellStyle name="Note 5 2 2 5 2 2" xfId="60712"/>
    <cellStyle name="Note 5 2 2 5 2 2 2" xfId="60713"/>
    <cellStyle name="Note 5 2 2 5 2 2 3" xfId="60714"/>
    <cellStyle name="Note 5 2 2 5 2 3" xfId="60715"/>
    <cellStyle name="Note 5 2 2 5 2 3 2" xfId="60716"/>
    <cellStyle name="Note 5 2 2 5 2 3 3" xfId="60717"/>
    <cellStyle name="Note 5 2 2 5 2 4" xfId="60718"/>
    <cellStyle name="Note 5 2 2 5 2 4 2" xfId="60719"/>
    <cellStyle name="Note 5 2 2 5 2 5" xfId="60720"/>
    <cellStyle name="Note 5 2 2 5 2 6" xfId="60721"/>
    <cellStyle name="Note 5 2 2 5 3" xfId="60722"/>
    <cellStyle name="Note 5 2 2 5 3 2" xfId="60723"/>
    <cellStyle name="Note 5 2 2 5 3 2 2" xfId="60724"/>
    <cellStyle name="Note 5 2 2 5 3 2 3" xfId="60725"/>
    <cellStyle name="Note 5 2 2 5 3 3" xfId="60726"/>
    <cellStyle name="Note 5 2 2 5 3 3 2" xfId="60727"/>
    <cellStyle name="Note 5 2 2 5 3 3 3" xfId="60728"/>
    <cellStyle name="Note 5 2 2 5 3 4" xfId="60729"/>
    <cellStyle name="Note 5 2 2 5 3 4 2" xfId="60730"/>
    <cellStyle name="Note 5 2 2 5 3 5" xfId="60731"/>
    <cellStyle name="Note 5 2 2 5 3 6" xfId="60732"/>
    <cellStyle name="Note 5 2 2 5 4" xfId="60733"/>
    <cellStyle name="Note 5 2 2 5 4 2" xfId="60734"/>
    <cellStyle name="Note 5 2 2 5 4 2 2" xfId="60735"/>
    <cellStyle name="Note 5 2 2 5 4 2 3" xfId="60736"/>
    <cellStyle name="Note 5 2 2 5 4 3" xfId="60737"/>
    <cellStyle name="Note 5 2 2 5 4 3 2" xfId="60738"/>
    <cellStyle name="Note 5 2 2 5 4 4" xfId="60739"/>
    <cellStyle name="Note 5 2 2 5 4 5" xfId="60740"/>
    <cellStyle name="Note 5 2 2 5 5" xfId="60741"/>
    <cellStyle name="Note 5 2 2 5 5 2" xfId="60742"/>
    <cellStyle name="Note 5 2 2 5 5 3" xfId="60743"/>
    <cellStyle name="Note 5 2 2 5 6" xfId="60744"/>
    <cellStyle name="Note 5 2 2 5 6 2" xfId="60745"/>
    <cellStyle name="Note 5 2 2 5 6 3" xfId="60746"/>
    <cellStyle name="Note 5 2 2 5 7" xfId="60747"/>
    <cellStyle name="Note 5 2 2 5 7 2" xfId="60748"/>
    <cellStyle name="Note 5 2 2 5 8" xfId="60749"/>
    <cellStyle name="Note 5 2 2 5 9" xfId="60750"/>
    <cellStyle name="Note 5 2 2 6" xfId="60751"/>
    <cellStyle name="Note 5 2 2 6 2" xfId="60752"/>
    <cellStyle name="Note 5 2 2 6 2 2" xfId="60753"/>
    <cellStyle name="Note 5 2 2 6 2 3" xfId="60754"/>
    <cellStyle name="Note 5 2 2 6 3" xfId="60755"/>
    <cellStyle name="Note 5 2 2 6 3 2" xfId="60756"/>
    <cellStyle name="Note 5 2 2 6 3 3" xfId="60757"/>
    <cellStyle name="Note 5 2 2 6 4" xfId="60758"/>
    <cellStyle name="Note 5 2 2 6 4 2" xfId="60759"/>
    <cellStyle name="Note 5 2 2 6 5" xfId="60760"/>
    <cellStyle name="Note 5 2 2 6 6" xfId="60761"/>
    <cellStyle name="Note 5 2 2 7" xfId="60762"/>
    <cellStyle name="Note 5 2 2 7 2" xfId="60763"/>
    <cellStyle name="Note 5 2 2 7 2 2" xfId="60764"/>
    <cellStyle name="Note 5 2 2 7 2 3" xfId="60765"/>
    <cellStyle name="Note 5 2 2 7 3" xfId="60766"/>
    <cellStyle name="Note 5 2 2 7 3 2" xfId="60767"/>
    <cellStyle name="Note 5 2 2 7 3 3" xfId="60768"/>
    <cellStyle name="Note 5 2 2 7 4" xfId="60769"/>
    <cellStyle name="Note 5 2 2 7 4 2" xfId="60770"/>
    <cellStyle name="Note 5 2 2 7 5" xfId="60771"/>
    <cellStyle name="Note 5 2 2 7 6" xfId="60772"/>
    <cellStyle name="Note 5 2 2 8" xfId="60773"/>
    <cellStyle name="Note 5 2 2 8 2" xfId="60774"/>
    <cellStyle name="Note 5 2 2 8 2 2" xfId="60775"/>
    <cellStyle name="Note 5 2 2 8 2 3" xfId="60776"/>
    <cellStyle name="Note 5 2 2 8 3" xfId="60777"/>
    <cellStyle name="Note 5 2 2 8 3 2" xfId="60778"/>
    <cellStyle name="Note 5 2 2 8 4" xfId="60779"/>
    <cellStyle name="Note 5 2 2 8 5" xfId="60780"/>
    <cellStyle name="Note 5 2 2 9" xfId="60781"/>
    <cellStyle name="Note 5 2 2 9 2" xfId="60782"/>
    <cellStyle name="Note 5 2 2 9 3" xfId="60783"/>
    <cellStyle name="Note 5 2 3" xfId="6600"/>
    <cellStyle name="Note 5 2 3 10" xfId="60784"/>
    <cellStyle name="Note 5 2 3 10 2" xfId="60785"/>
    <cellStyle name="Note 5 2 3 11" xfId="60786"/>
    <cellStyle name="Note 5 2 3 12" xfId="60787"/>
    <cellStyle name="Note 5 2 3 2" xfId="6601"/>
    <cellStyle name="Note 5 2 3 2 10" xfId="60788"/>
    <cellStyle name="Note 5 2 3 2 2" xfId="60789"/>
    <cellStyle name="Note 5 2 3 2 2 2" xfId="60790"/>
    <cellStyle name="Note 5 2 3 2 2 2 2" xfId="60791"/>
    <cellStyle name="Note 5 2 3 2 2 2 2 2" xfId="60792"/>
    <cellStyle name="Note 5 2 3 2 2 2 2 3" xfId="60793"/>
    <cellStyle name="Note 5 2 3 2 2 2 3" xfId="60794"/>
    <cellStyle name="Note 5 2 3 2 2 2 3 2" xfId="60795"/>
    <cellStyle name="Note 5 2 3 2 2 2 3 3" xfId="60796"/>
    <cellStyle name="Note 5 2 3 2 2 2 4" xfId="60797"/>
    <cellStyle name="Note 5 2 3 2 2 2 4 2" xfId="60798"/>
    <cellStyle name="Note 5 2 3 2 2 2 5" xfId="60799"/>
    <cellStyle name="Note 5 2 3 2 2 2 6" xfId="60800"/>
    <cellStyle name="Note 5 2 3 2 2 3" xfId="60801"/>
    <cellStyle name="Note 5 2 3 2 2 3 2" xfId="60802"/>
    <cellStyle name="Note 5 2 3 2 2 3 2 2" xfId="60803"/>
    <cellStyle name="Note 5 2 3 2 2 3 2 3" xfId="60804"/>
    <cellStyle name="Note 5 2 3 2 2 3 3" xfId="60805"/>
    <cellStyle name="Note 5 2 3 2 2 3 3 2" xfId="60806"/>
    <cellStyle name="Note 5 2 3 2 2 3 3 3" xfId="60807"/>
    <cellStyle name="Note 5 2 3 2 2 3 4" xfId="60808"/>
    <cellStyle name="Note 5 2 3 2 2 3 4 2" xfId="60809"/>
    <cellStyle name="Note 5 2 3 2 2 3 5" xfId="60810"/>
    <cellStyle name="Note 5 2 3 2 2 3 6" xfId="60811"/>
    <cellStyle name="Note 5 2 3 2 2 4" xfId="60812"/>
    <cellStyle name="Note 5 2 3 2 2 4 2" xfId="60813"/>
    <cellStyle name="Note 5 2 3 2 2 4 2 2" xfId="60814"/>
    <cellStyle name="Note 5 2 3 2 2 4 2 3" xfId="60815"/>
    <cellStyle name="Note 5 2 3 2 2 4 3" xfId="60816"/>
    <cellStyle name="Note 5 2 3 2 2 4 3 2" xfId="60817"/>
    <cellStyle name="Note 5 2 3 2 2 4 4" xfId="60818"/>
    <cellStyle name="Note 5 2 3 2 2 4 5" xfId="60819"/>
    <cellStyle name="Note 5 2 3 2 2 5" xfId="60820"/>
    <cellStyle name="Note 5 2 3 2 2 5 2" xfId="60821"/>
    <cellStyle name="Note 5 2 3 2 2 5 3" xfId="60822"/>
    <cellStyle name="Note 5 2 3 2 2 6" xfId="60823"/>
    <cellStyle name="Note 5 2 3 2 2 6 2" xfId="60824"/>
    <cellStyle name="Note 5 2 3 2 2 6 3" xfId="60825"/>
    <cellStyle name="Note 5 2 3 2 2 7" xfId="60826"/>
    <cellStyle name="Note 5 2 3 2 2 7 2" xfId="60827"/>
    <cellStyle name="Note 5 2 3 2 2 8" xfId="60828"/>
    <cellStyle name="Note 5 2 3 2 2 9" xfId="60829"/>
    <cellStyle name="Note 5 2 3 2 3" xfId="60830"/>
    <cellStyle name="Note 5 2 3 2 3 2" xfId="60831"/>
    <cellStyle name="Note 5 2 3 2 3 2 2" xfId="60832"/>
    <cellStyle name="Note 5 2 3 2 3 2 3" xfId="60833"/>
    <cellStyle name="Note 5 2 3 2 3 3" xfId="60834"/>
    <cellStyle name="Note 5 2 3 2 3 3 2" xfId="60835"/>
    <cellStyle name="Note 5 2 3 2 3 3 3" xfId="60836"/>
    <cellStyle name="Note 5 2 3 2 3 4" xfId="60837"/>
    <cellStyle name="Note 5 2 3 2 3 4 2" xfId="60838"/>
    <cellStyle name="Note 5 2 3 2 3 5" xfId="60839"/>
    <cellStyle name="Note 5 2 3 2 3 6" xfId="60840"/>
    <cellStyle name="Note 5 2 3 2 4" xfId="60841"/>
    <cellStyle name="Note 5 2 3 2 4 2" xfId="60842"/>
    <cellStyle name="Note 5 2 3 2 4 2 2" xfId="60843"/>
    <cellStyle name="Note 5 2 3 2 4 2 3" xfId="60844"/>
    <cellStyle name="Note 5 2 3 2 4 3" xfId="60845"/>
    <cellStyle name="Note 5 2 3 2 4 3 2" xfId="60846"/>
    <cellStyle name="Note 5 2 3 2 4 3 3" xfId="60847"/>
    <cellStyle name="Note 5 2 3 2 4 4" xfId="60848"/>
    <cellStyle name="Note 5 2 3 2 4 4 2" xfId="60849"/>
    <cellStyle name="Note 5 2 3 2 4 5" xfId="60850"/>
    <cellStyle name="Note 5 2 3 2 4 6" xfId="60851"/>
    <cellStyle name="Note 5 2 3 2 5" xfId="60852"/>
    <cellStyle name="Note 5 2 3 2 5 2" xfId="60853"/>
    <cellStyle name="Note 5 2 3 2 5 2 2" xfId="60854"/>
    <cellStyle name="Note 5 2 3 2 5 2 3" xfId="60855"/>
    <cellStyle name="Note 5 2 3 2 5 3" xfId="60856"/>
    <cellStyle name="Note 5 2 3 2 5 3 2" xfId="60857"/>
    <cellStyle name="Note 5 2 3 2 5 4" xfId="60858"/>
    <cellStyle name="Note 5 2 3 2 5 5" xfId="60859"/>
    <cellStyle name="Note 5 2 3 2 6" xfId="60860"/>
    <cellStyle name="Note 5 2 3 2 6 2" xfId="60861"/>
    <cellStyle name="Note 5 2 3 2 6 3" xfId="60862"/>
    <cellStyle name="Note 5 2 3 2 7" xfId="60863"/>
    <cellStyle name="Note 5 2 3 2 7 2" xfId="60864"/>
    <cellStyle name="Note 5 2 3 2 7 3" xfId="60865"/>
    <cellStyle name="Note 5 2 3 2 8" xfId="60866"/>
    <cellStyle name="Note 5 2 3 2 8 2" xfId="60867"/>
    <cellStyle name="Note 5 2 3 2 9" xfId="60868"/>
    <cellStyle name="Note 5 2 3 3" xfId="14613"/>
    <cellStyle name="Note 5 2 3 3 2" xfId="60869"/>
    <cellStyle name="Note 5 2 3 3 2 2" xfId="60870"/>
    <cellStyle name="Note 5 2 3 3 2 2 2" xfId="60871"/>
    <cellStyle name="Note 5 2 3 3 2 2 3" xfId="60872"/>
    <cellStyle name="Note 5 2 3 3 2 3" xfId="60873"/>
    <cellStyle name="Note 5 2 3 3 2 3 2" xfId="60874"/>
    <cellStyle name="Note 5 2 3 3 2 3 3" xfId="60875"/>
    <cellStyle name="Note 5 2 3 3 2 4" xfId="60876"/>
    <cellStyle name="Note 5 2 3 3 2 4 2" xfId="60877"/>
    <cellStyle name="Note 5 2 3 3 2 5" xfId="60878"/>
    <cellStyle name="Note 5 2 3 3 2 6" xfId="60879"/>
    <cellStyle name="Note 5 2 3 3 3" xfId="60880"/>
    <cellStyle name="Note 5 2 3 3 3 2" xfId="60881"/>
    <cellStyle name="Note 5 2 3 3 3 2 2" xfId="60882"/>
    <cellStyle name="Note 5 2 3 3 3 2 3" xfId="60883"/>
    <cellStyle name="Note 5 2 3 3 3 3" xfId="60884"/>
    <cellStyle name="Note 5 2 3 3 3 3 2" xfId="60885"/>
    <cellStyle name="Note 5 2 3 3 3 3 3" xfId="60886"/>
    <cellStyle name="Note 5 2 3 3 3 4" xfId="60887"/>
    <cellStyle name="Note 5 2 3 3 3 4 2" xfId="60888"/>
    <cellStyle name="Note 5 2 3 3 3 5" xfId="60889"/>
    <cellStyle name="Note 5 2 3 3 3 6" xfId="60890"/>
    <cellStyle name="Note 5 2 3 3 4" xfId="60891"/>
    <cellStyle name="Note 5 2 3 3 4 2" xfId="60892"/>
    <cellStyle name="Note 5 2 3 3 4 2 2" xfId="60893"/>
    <cellStyle name="Note 5 2 3 3 4 2 3" xfId="60894"/>
    <cellStyle name="Note 5 2 3 3 4 3" xfId="60895"/>
    <cellStyle name="Note 5 2 3 3 4 3 2" xfId="60896"/>
    <cellStyle name="Note 5 2 3 3 4 4" xfId="60897"/>
    <cellStyle name="Note 5 2 3 3 4 5" xfId="60898"/>
    <cellStyle name="Note 5 2 3 3 5" xfId="60899"/>
    <cellStyle name="Note 5 2 3 3 5 2" xfId="60900"/>
    <cellStyle name="Note 5 2 3 3 5 3" xfId="60901"/>
    <cellStyle name="Note 5 2 3 3 6" xfId="60902"/>
    <cellStyle name="Note 5 2 3 3 6 2" xfId="60903"/>
    <cellStyle name="Note 5 2 3 3 6 3" xfId="60904"/>
    <cellStyle name="Note 5 2 3 3 7" xfId="60905"/>
    <cellStyle name="Note 5 2 3 3 7 2" xfId="60906"/>
    <cellStyle name="Note 5 2 3 3 8" xfId="60907"/>
    <cellStyle name="Note 5 2 3 3 9" xfId="60908"/>
    <cellStyle name="Note 5 2 3 4" xfId="60909"/>
    <cellStyle name="Note 5 2 3 4 2" xfId="60910"/>
    <cellStyle name="Note 5 2 3 4 2 2" xfId="60911"/>
    <cellStyle name="Note 5 2 3 4 2 2 2" xfId="60912"/>
    <cellStyle name="Note 5 2 3 4 2 2 3" xfId="60913"/>
    <cellStyle name="Note 5 2 3 4 2 3" xfId="60914"/>
    <cellStyle name="Note 5 2 3 4 2 3 2" xfId="60915"/>
    <cellStyle name="Note 5 2 3 4 2 3 3" xfId="60916"/>
    <cellStyle name="Note 5 2 3 4 2 4" xfId="60917"/>
    <cellStyle name="Note 5 2 3 4 2 4 2" xfId="60918"/>
    <cellStyle name="Note 5 2 3 4 2 5" xfId="60919"/>
    <cellStyle name="Note 5 2 3 4 2 6" xfId="60920"/>
    <cellStyle name="Note 5 2 3 4 3" xfId="60921"/>
    <cellStyle name="Note 5 2 3 4 3 2" xfId="60922"/>
    <cellStyle name="Note 5 2 3 4 3 2 2" xfId="60923"/>
    <cellStyle name="Note 5 2 3 4 3 2 3" xfId="60924"/>
    <cellStyle name="Note 5 2 3 4 3 3" xfId="60925"/>
    <cellStyle name="Note 5 2 3 4 3 3 2" xfId="60926"/>
    <cellStyle name="Note 5 2 3 4 3 3 3" xfId="60927"/>
    <cellStyle name="Note 5 2 3 4 3 4" xfId="60928"/>
    <cellStyle name="Note 5 2 3 4 3 4 2" xfId="60929"/>
    <cellStyle name="Note 5 2 3 4 3 5" xfId="60930"/>
    <cellStyle name="Note 5 2 3 4 3 6" xfId="60931"/>
    <cellStyle name="Note 5 2 3 4 4" xfId="60932"/>
    <cellStyle name="Note 5 2 3 4 4 2" xfId="60933"/>
    <cellStyle name="Note 5 2 3 4 4 2 2" xfId="60934"/>
    <cellStyle name="Note 5 2 3 4 4 2 3" xfId="60935"/>
    <cellStyle name="Note 5 2 3 4 4 3" xfId="60936"/>
    <cellStyle name="Note 5 2 3 4 4 3 2" xfId="60937"/>
    <cellStyle name="Note 5 2 3 4 4 4" xfId="60938"/>
    <cellStyle name="Note 5 2 3 4 4 5" xfId="60939"/>
    <cellStyle name="Note 5 2 3 4 5" xfId="60940"/>
    <cellStyle name="Note 5 2 3 4 5 2" xfId="60941"/>
    <cellStyle name="Note 5 2 3 4 5 3" xfId="60942"/>
    <cellStyle name="Note 5 2 3 4 6" xfId="60943"/>
    <cellStyle name="Note 5 2 3 4 6 2" xfId="60944"/>
    <cellStyle name="Note 5 2 3 4 6 3" xfId="60945"/>
    <cellStyle name="Note 5 2 3 4 7" xfId="60946"/>
    <cellStyle name="Note 5 2 3 4 7 2" xfId="60947"/>
    <cellStyle name="Note 5 2 3 4 8" xfId="60948"/>
    <cellStyle name="Note 5 2 3 4 9" xfId="60949"/>
    <cellStyle name="Note 5 2 3 5" xfId="60950"/>
    <cellStyle name="Note 5 2 3 5 2" xfId="60951"/>
    <cellStyle name="Note 5 2 3 5 2 2" xfId="60952"/>
    <cellStyle name="Note 5 2 3 5 2 3" xfId="60953"/>
    <cellStyle name="Note 5 2 3 5 3" xfId="60954"/>
    <cellStyle name="Note 5 2 3 5 3 2" xfId="60955"/>
    <cellStyle name="Note 5 2 3 5 3 3" xfId="60956"/>
    <cellStyle name="Note 5 2 3 5 4" xfId="60957"/>
    <cellStyle name="Note 5 2 3 5 4 2" xfId="60958"/>
    <cellStyle name="Note 5 2 3 5 5" xfId="60959"/>
    <cellStyle name="Note 5 2 3 5 6" xfId="60960"/>
    <cellStyle name="Note 5 2 3 6" xfId="60961"/>
    <cellStyle name="Note 5 2 3 6 2" xfId="60962"/>
    <cellStyle name="Note 5 2 3 6 2 2" xfId="60963"/>
    <cellStyle name="Note 5 2 3 6 2 3" xfId="60964"/>
    <cellStyle name="Note 5 2 3 6 3" xfId="60965"/>
    <cellStyle name="Note 5 2 3 6 3 2" xfId="60966"/>
    <cellStyle name="Note 5 2 3 6 3 3" xfId="60967"/>
    <cellStyle name="Note 5 2 3 6 4" xfId="60968"/>
    <cellStyle name="Note 5 2 3 6 4 2" xfId="60969"/>
    <cellStyle name="Note 5 2 3 6 5" xfId="60970"/>
    <cellStyle name="Note 5 2 3 6 6" xfId="60971"/>
    <cellStyle name="Note 5 2 3 7" xfId="60972"/>
    <cellStyle name="Note 5 2 3 7 2" xfId="60973"/>
    <cellStyle name="Note 5 2 3 7 2 2" xfId="60974"/>
    <cellStyle name="Note 5 2 3 7 2 3" xfId="60975"/>
    <cellStyle name="Note 5 2 3 7 3" xfId="60976"/>
    <cellStyle name="Note 5 2 3 7 3 2" xfId="60977"/>
    <cellStyle name="Note 5 2 3 7 4" xfId="60978"/>
    <cellStyle name="Note 5 2 3 7 5" xfId="60979"/>
    <cellStyle name="Note 5 2 3 8" xfId="60980"/>
    <cellStyle name="Note 5 2 3 8 2" xfId="60981"/>
    <cellStyle name="Note 5 2 3 8 3" xfId="60982"/>
    <cellStyle name="Note 5 2 3 9" xfId="60983"/>
    <cellStyle name="Note 5 2 3 9 2" xfId="60984"/>
    <cellStyle name="Note 5 2 3 9 3" xfId="60985"/>
    <cellStyle name="Note 5 2 4" xfId="6602"/>
    <cellStyle name="Note 5 2 4 10" xfId="60986"/>
    <cellStyle name="Note 5 2 4 2" xfId="11901"/>
    <cellStyle name="Note 5 2 4 2 2" xfId="60987"/>
    <cellStyle name="Note 5 2 4 2 2 2" xfId="60988"/>
    <cellStyle name="Note 5 2 4 2 2 2 2" xfId="60989"/>
    <cellStyle name="Note 5 2 4 2 2 2 3" xfId="60990"/>
    <cellStyle name="Note 5 2 4 2 2 3" xfId="60991"/>
    <cellStyle name="Note 5 2 4 2 2 3 2" xfId="60992"/>
    <cellStyle name="Note 5 2 4 2 2 3 3" xfId="60993"/>
    <cellStyle name="Note 5 2 4 2 2 4" xfId="60994"/>
    <cellStyle name="Note 5 2 4 2 2 4 2" xfId="60995"/>
    <cellStyle name="Note 5 2 4 2 2 5" xfId="60996"/>
    <cellStyle name="Note 5 2 4 2 2 6" xfId="60997"/>
    <cellStyle name="Note 5 2 4 2 3" xfId="60998"/>
    <cellStyle name="Note 5 2 4 2 3 2" xfId="60999"/>
    <cellStyle name="Note 5 2 4 2 3 2 2" xfId="61000"/>
    <cellStyle name="Note 5 2 4 2 3 2 3" xfId="61001"/>
    <cellStyle name="Note 5 2 4 2 3 3" xfId="61002"/>
    <cellStyle name="Note 5 2 4 2 3 3 2" xfId="61003"/>
    <cellStyle name="Note 5 2 4 2 3 3 3" xfId="61004"/>
    <cellStyle name="Note 5 2 4 2 3 4" xfId="61005"/>
    <cellStyle name="Note 5 2 4 2 3 4 2" xfId="61006"/>
    <cellStyle name="Note 5 2 4 2 3 5" xfId="61007"/>
    <cellStyle name="Note 5 2 4 2 3 6" xfId="61008"/>
    <cellStyle name="Note 5 2 4 2 4" xfId="61009"/>
    <cellStyle name="Note 5 2 4 2 4 2" xfId="61010"/>
    <cellStyle name="Note 5 2 4 2 4 2 2" xfId="61011"/>
    <cellStyle name="Note 5 2 4 2 4 2 3" xfId="61012"/>
    <cellStyle name="Note 5 2 4 2 4 3" xfId="61013"/>
    <cellStyle name="Note 5 2 4 2 4 3 2" xfId="61014"/>
    <cellStyle name="Note 5 2 4 2 4 4" xfId="61015"/>
    <cellStyle name="Note 5 2 4 2 4 5" xfId="61016"/>
    <cellStyle name="Note 5 2 4 2 5" xfId="61017"/>
    <cellStyle name="Note 5 2 4 2 5 2" xfId="61018"/>
    <cellStyle name="Note 5 2 4 2 5 3" xfId="61019"/>
    <cellStyle name="Note 5 2 4 2 6" xfId="61020"/>
    <cellStyle name="Note 5 2 4 2 6 2" xfId="61021"/>
    <cellStyle name="Note 5 2 4 2 6 3" xfId="61022"/>
    <cellStyle name="Note 5 2 4 2 7" xfId="61023"/>
    <cellStyle name="Note 5 2 4 2 7 2" xfId="61024"/>
    <cellStyle name="Note 5 2 4 2 8" xfId="61025"/>
    <cellStyle name="Note 5 2 4 2 9" xfId="61026"/>
    <cellStyle name="Note 5 2 4 3" xfId="61027"/>
    <cellStyle name="Note 5 2 4 3 2" xfId="61028"/>
    <cellStyle name="Note 5 2 4 3 2 2" xfId="61029"/>
    <cellStyle name="Note 5 2 4 3 2 3" xfId="61030"/>
    <cellStyle name="Note 5 2 4 3 3" xfId="61031"/>
    <cellStyle name="Note 5 2 4 3 3 2" xfId="61032"/>
    <cellStyle name="Note 5 2 4 3 3 3" xfId="61033"/>
    <cellStyle name="Note 5 2 4 3 4" xfId="61034"/>
    <cellStyle name="Note 5 2 4 3 4 2" xfId="61035"/>
    <cellStyle name="Note 5 2 4 3 5" xfId="61036"/>
    <cellStyle name="Note 5 2 4 3 6" xfId="61037"/>
    <cellStyle name="Note 5 2 4 4" xfId="61038"/>
    <cellStyle name="Note 5 2 4 4 2" xfId="61039"/>
    <cellStyle name="Note 5 2 4 4 2 2" xfId="61040"/>
    <cellStyle name="Note 5 2 4 4 2 3" xfId="61041"/>
    <cellStyle name="Note 5 2 4 4 3" xfId="61042"/>
    <cellStyle name="Note 5 2 4 4 3 2" xfId="61043"/>
    <cellStyle name="Note 5 2 4 4 3 3" xfId="61044"/>
    <cellStyle name="Note 5 2 4 4 4" xfId="61045"/>
    <cellStyle name="Note 5 2 4 4 4 2" xfId="61046"/>
    <cellStyle name="Note 5 2 4 4 5" xfId="61047"/>
    <cellStyle name="Note 5 2 4 4 6" xfId="61048"/>
    <cellStyle name="Note 5 2 4 5" xfId="61049"/>
    <cellStyle name="Note 5 2 4 5 2" xfId="61050"/>
    <cellStyle name="Note 5 2 4 5 2 2" xfId="61051"/>
    <cellStyle name="Note 5 2 4 5 2 3" xfId="61052"/>
    <cellStyle name="Note 5 2 4 5 3" xfId="61053"/>
    <cellStyle name="Note 5 2 4 5 3 2" xfId="61054"/>
    <cellStyle name="Note 5 2 4 5 4" xfId="61055"/>
    <cellStyle name="Note 5 2 4 5 5" xfId="61056"/>
    <cellStyle name="Note 5 2 4 6" xfId="61057"/>
    <cellStyle name="Note 5 2 4 6 2" xfId="61058"/>
    <cellStyle name="Note 5 2 4 6 3" xfId="61059"/>
    <cellStyle name="Note 5 2 4 7" xfId="61060"/>
    <cellStyle name="Note 5 2 4 7 2" xfId="61061"/>
    <cellStyle name="Note 5 2 4 7 3" xfId="61062"/>
    <cellStyle name="Note 5 2 4 8" xfId="61063"/>
    <cellStyle name="Note 5 2 4 8 2" xfId="61064"/>
    <cellStyle name="Note 5 2 4 9" xfId="61065"/>
    <cellStyle name="Note 5 2 5" xfId="6603"/>
    <cellStyle name="Note 5 2 5 2" xfId="11902"/>
    <cellStyle name="Note 5 2 5 2 2" xfId="61066"/>
    <cellStyle name="Note 5 2 5 2 2 2" xfId="61067"/>
    <cellStyle name="Note 5 2 5 2 2 3" xfId="61068"/>
    <cellStyle name="Note 5 2 5 2 3" xfId="61069"/>
    <cellStyle name="Note 5 2 5 2 3 2" xfId="61070"/>
    <cellStyle name="Note 5 2 5 2 3 3" xfId="61071"/>
    <cellStyle name="Note 5 2 5 2 4" xfId="61072"/>
    <cellStyle name="Note 5 2 5 2 4 2" xfId="61073"/>
    <cellStyle name="Note 5 2 5 2 5" xfId="61074"/>
    <cellStyle name="Note 5 2 5 2 6" xfId="61075"/>
    <cellStyle name="Note 5 2 5 3" xfId="61076"/>
    <cellStyle name="Note 5 2 5 3 2" xfId="61077"/>
    <cellStyle name="Note 5 2 5 3 2 2" xfId="61078"/>
    <cellStyle name="Note 5 2 5 3 2 3" xfId="61079"/>
    <cellStyle name="Note 5 2 5 3 3" xfId="61080"/>
    <cellStyle name="Note 5 2 5 3 3 2" xfId="61081"/>
    <cellStyle name="Note 5 2 5 3 3 3" xfId="61082"/>
    <cellStyle name="Note 5 2 5 3 4" xfId="61083"/>
    <cellStyle name="Note 5 2 5 3 4 2" xfId="61084"/>
    <cellStyle name="Note 5 2 5 3 5" xfId="61085"/>
    <cellStyle name="Note 5 2 5 3 6" xfId="61086"/>
    <cellStyle name="Note 5 2 5 4" xfId="61087"/>
    <cellStyle name="Note 5 2 5 4 2" xfId="61088"/>
    <cellStyle name="Note 5 2 5 4 2 2" xfId="61089"/>
    <cellStyle name="Note 5 2 5 4 2 3" xfId="61090"/>
    <cellStyle name="Note 5 2 5 4 3" xfId="61091"/>
    <cellStyle name="Note 5 2 5 4 3 2" xfId="61092"/>
    <cellStyle name="Note 5 2 5 4 4" xfId="61093"/>
    <cellStyle name="Note 5 2 5 4 5" xfId="61094"/>
    <cellStyle name="Note 5 2 5 5" xfId="61095"/>
    <cellStyle name="Note 5 2 5 5 2" xfId="61096"/>
    <cellStyle name="Note 5 2 5 5 3" xfId="61097"/>
    <cellStyle name="Note 5 2 5 6" xfId="61098"/>
    <cellStyle name="Note 5 2 5 6 2" xfId="61099"/>
    <cellStyle name="Note 5 2 5 6 3" xfId="61100"/>
    <cellStyle name="Note 5 2 5 7" xfId="61101"/>
    <cellStyle name="Note 5 2 5 7 2" xfId="61102"/>
    <cellStyle name="Note 5 2 5 8" xfId="61103"/>
    <cellStyle name="Note 5 2 5 9" xfId="61104"/>
    <cellStyle name="Note 5 2 6" xfId="6604"/>
    <cellStyle name="Note 5 2 6 2" xfId="11903"/>
    <cellStyle name="Note 5 2 6 2 2" xfId="61105"/>
    <cellStyle name="Note 5 2 6 2 2 2" xfId="61106"/>
    <cellStyle name="Note 5 2 6 2 2 3" xfId="61107"/>
    <cellStyle name="Note 5 2 6 2 3" xfId="61108"/>
    <cellStyle name="Note 5 2 6 2 3 2" xfId="61109"/>
    <cellStyle name="Note 5 2 6 2 3 3" xfId="61110"/>
    <cellStyle name="Note 5 2 6 2 4" xfId="61111"/>
    <cellStyle name="Note 5 2 6 2 4 2" xfId="61112"/>
    <cellStyle name="Note 5 2 6 2 5" xfId="61113"/>
    <cellStyle name="Note 5 2 6 2 6" xfId="61114"/>
    <cellStyle name="Note 5 2 6 3" xfId="61115"/>
    <cellStyle name="Note 5 2 6 3 2" xfId="61116"/>
    <cellStyle name="Note 5 2 6 3 2 2" xfId="61117"/>
    <cellStyle name="Note 5 2 6 3 2 3" xfId="61118"/>
    <cellStyle name="Note 5 2 6 3 3" xfId="61119"/>
    <cellStyle name="Note 5 2 6 3 3 2" xfId="61120"/>
    <cellStyle name="Note 5 2 6 3 3 3" xfId="61121"/>
    <cellStyle name="Note 5 2 6 3 4" xfId="61122"/>
    <cellStyle name="Note 5 2 6 3 4 2" xfId="61123"/>
    <cellStyle name="Note 5 2 6 3 5" xfId="61124"/>
    <cellStyle name="Note 5 2 6 3 6" xfId="61125"/>
    <cellStyle name="Note 5 2 6 4" xfId="61126"/>
    <cellStyle name="Note 5 2 6 4 2" xfId="61127"/>
    <cellStyle name="Note 5 2 6 4 2 2" xfId="61128"/>
    <cellStyle name="Note 5 2 6 4 2 3" xfId="61129"/>
    <cellStyle name="Note 5 2 6 4 3" xfId="61130"/>
    <cellStyle name="Note 5 2 6 4 3 2" xfId="61131"/>
    <cellStyle name="Note 5 2 6 4 4" xfId="61132"/>
    <cellStyle name="Note 5 2 6 4 5" xfId="61133"/>
    <cellStyle name="Note 5 2 6 5" xfId="61134"/>
    <cellStyle name="Note 5 2 6 5 2" xfId="61135"/>
    <cellStyle name="Note 5 2 6 5 3" xfId="61136"/>
    <cellStyle name="Note 5 2 6 6" xfId="61137"/>
    <cellStyle name="Note 5 2 6 6 2" xfId="61138"/>
    <cellStyle name="Note 5 2 6 6 3" xfId="61139"/>
    <cellStyle name="Note 5 2 6 7" xfId="61140"/>
    <cellStyle name="Note 5 2 6 7 2" xfId="61141"/>
    <cellStyle name="Note 5 2 6 8" xfId="61142"/>
    <cellStyle name="Note 5 2 6 9" xfId="61143"/>
    <cellStyle name="Note 5 2 7" xfId="6605"/>
    <cellStyle name="Note 5 2 7 2" xfId="11904"/>
    <cellStyle name="Note 5 2 7 2 2" xfId="61144"/>
    <cellStyle name="Note 5 2 7 2 3" xfId="61145"/>
    <cellStyle name="Note 5 2 7 3" xfId="61146"/>
    <cellStyle name="Note 5 2 7 3 2" xfId="61147"/>
    <cellStyle name="Note 5 2 7 3 3" xfId="61148"/>
    <cellStyle name="Note 5 2 7 4" xfId="61149"/>
    <cellStyle name="Note 5 2 7 4 2" xfId="61150"/>
    <cellStyle name="Note 5 2 7 5" xfId="61151"/>
    <cellStyle name="Note 5 2 7 6" xfId="61152"/>
    <cellStyle name="Note 5 2 8" xfId="6606"/>
    <cellStyle name="Note 5 2 8 2" xfId="11905"/>
    <cellStyle name="Note 5 2 8 2 2" xfId="61153"/>
    <cellStyle name="Note 5 2 8 2 3" xfId="61154"/>
    <cellStyle name="Note 5 2 8 3" xfId="61155"/>
    <cellStyle name="Note 5 2 8 3 2" xfId="61156"/>
    <cellStyle name="Note 5 2 8 3 3" xfId="61157"/>
    <cellStyle name="Note 5 2 8 4" xfId="61158"/>
    <cellStyle name="Note 5 2 8 4 2" xfId="61159"/>
    <cellStyle name="Note 5 2 8 5" xfId="61160"/>
    <cellStyle name="Note 5 2 8 6" xfId="61161"/>
    <cellStyle name="Note 5 2 9" xfId="6607"/>
    <cellStyle name="Note 5 2 9 2" xfId="11906"/>
    <cellStyle name="Note 5 2 9 2 2" xfId="61162"/>
    <cellStyle name="Note 5 2 9 2 3" xfId="61163"/>
    <cellStyle name="Note 5 2 9 3" xfId="61164"/>
    <cellStyle name="Note 5 2 9 3 2" xfId="61165"/>
    <cellStyle name="Note 5 2 9 4" xfId="61166"/>
    <cellStyle name="Note 5 2 9 5" xfId="61167"/>
    <cellStyle name="Note 5 3" xfId="6608"/>
    <cellStyle name="Note 5 3 10" xfId="61168"/>
    <cellStyle name="Note 5 3 10 2" xfId="61169"/>
    <cellStyle name="Note 5 3 10 3" xfId="61170"/>
    <cellStyle name="Note 5 3 11" xfId="61171"/>
    <cellStyle name="Note 5 3 11 2" xfId="61172"/>
    <cellStyle name="Note 5 3 12" xfId="61173"/>
    <cellStyle name="Note 5 3 13" xfId="61174"/>
    <cellStyle name="Note 5 3 14" xfId="61175"/>
    <cellStyle name="Note 5 3 2" xfId="6609"/>
    <cellStyle name="Note 5 3 2 10" xfId="61176"/>
    <cellStyle name="Note 5 3 2 10 2" xfId="61177"/>
    <cellStyle name="Note 5 3 2 11" xfId="61178"/>
    <cellStyle name="Note 5 3 2 12" xfId="61179"/>
    <cellStyle name="Note 5 3 2 2" xfId="14614"/>
    <cellStyle name="Note 5 3 2 2 10" xfId="61180"/>
    <cellStyle name="Note 5 3 2 2 2" xfId="61181"/>
    <cellStyle name="Note 5 3 2 2 2 2" xfId="61182"/>
    <cellStyle name="Note 5 3 2 2 2 2 2" xfId="61183"/>
    <cellStyle name="Note 5 3 2 2 2 2 2 2" xfId="61184"/>
    <cellStyle name="Note 5 3 2 2 2 2 2 3" xfId="61185"/>
    <cellStyle name="Note 5 3 2 2 2 2 3" xfId="61186"/>
    <cellStyle name="Note 5 3 2 2 2 2 3 2" xfId="61187"/>
    <cellStyle name="Note 5 3 2 2 2 2 3 3" xfId="61188"/>
    <cellStyle name="Note 5 3 2 2 2 2 4" xfId="61189"/>
    <cellStyle name="Note 5 3 2 2 2 2 4 2" xfId="61190"/>
    <cellStyle name="Note 5 3 2 2 2 2 5" xfId="61191"/>
    <cellStyle name="Note 5 3 2 2 2 2 6" xfId="61192"/>
    <cellStyle name="Note 5 3 2 2 2 3" xfId="61193"/>
    <cellStyle name="Note 5 3 2 2 2 3 2" xfId="61194"/>
    <cellStyle name="Note 5 3 2 2 2 3 2 2" xfId="61195"/>
    <cellStyle name="Note 5 3 2 2 2 3 2 3" xfId="61196"/>
    <cellStyle name="Note 5 3 2 2 2 3 3" xfId="61197"/>
    <cellStyle name="Note 5 3 2 2 2 3 3 2" xfId="61198"/>
    <cellStyle name="Note 5 3 2 2 2 3 3 3" xfId="61199"/>
    <cellStyle name="Note 5 3 2 2 2 3 4" xfId="61200"/>
    <cellStyle name="Note 5 3 2 2 2 3 4 2" xfId="61201"/>
    <cellStyle name="Note 5 3 2 2 2 3 5" xfId="61202"/>
    <cellStyle name="Note 5 3 2 2 2 3 6" xfId="61203"/>
    <cellStyle name="Note 5 3 2 2 2 4" xfId="61204"/>
    <cellStyle name="Note 5 3 2 2 2 4 2" xfId="61205"/>
    <cellStyle name="Note 5 3 2 2 2 4 2 2" xfId="61206"/>
    <cellStyle name="Note 5 3 2 2 2 4 2 3" xfId="61207"/>
    <cellStyle name="Note 5 3 2 2 2 4 3" xfId="61208"/>
    <cellStyle name="Note 5 3 2 2 2 4 3 2" xfId="61209"/>
    <cellStyle name="Note 5 3 2 2 2 4 4" xfId="61210"/>
    <cellStyle name="Note 5 3 2 2 2 4 5" xfId="61211"/>
    <cellStyle name="Note 5 3 2 2 2 5" xfId="61212"/>
    <cellStyle name="Note 5 3 2 2 2 5 2" xfId="61213"/>
    <cellStyle name="Note 5 3 2 2 2 5 3" xfId="61214"/>
    <cellStyle name="Note 5 3 2 2 2 6" xfId="61215"/>
    <cellStyle name="Note 5 3 2 2 2 6 2" xfId="61216"/>
    <cellStyle name="Note 5 3 2 2 2 6 3" xfId="61217"/>
    <cellStyle name="Note 5 3 2 2 2 7" xfId="61218"/>
    <cellStyle name="Note 5 3 2 2 2 7 2" xfId="61219"/>
    <cellStyle name="Note 5 3 2 2 2 8" xfId="61220"/>
    <cellStyle name="Note 5 3 2 2 2 9" xfId="61221"/>
    <cellStyle name="Note 5 3 2 2 3" xfId="61222"/>
    <cellStyle name="Note 5 3 2 2 3 2" xfId="61223"/>
    <cellStyle name="Note 5 3 2 2 3 2 2" xfId="61224"/>
    <cellStyle name="Note 5 3 2 2 3 2 3" xfId="61225"/>
    <cellStyle name="Note 5 3 2 2 3 3" xfId="61226"/>
    <cellStyle name="Note 5 3 2 2 3 3 2" xfId="61227"/>
    <cellStyle name="Note 5 3 2 2 3 3 3" xfId="61228"/>
    <cellStyle name="Note 5 3 2 2 3 4" xfId="61229"/>
    <cellStyle name="Note 5 3 2 2 3 4 2" xfId="61230"/>
    <cellStyle name="Note 5 3 2 2 3 5" xfId="61231"/>
    <cellStyle name="Note 5 3 2 2 3 6" xfId="61232"/>
    <cellStyle name="Note 5 3 2 2 4" xfId="61233"/>
    <cellStyle name="Note 5 3 2 2 4 2" xfId="61234"/>
    <cellStyle name="Note 5 3 2 2 4 2 2" xfId="61235"/>
    <cellStyle name="Note 5 3 2 2 4 2 3" xfId="61236"/>
    <cellStyle name="Note 5 3 2 2 4 3" xfId="61237"/>
    <cellStyle name="Note 5 3 2 2 4 3 2" xfId="61238"/>
    <cellStyle name="Note 5 3 2 2 4 3 3" xfId="61239"/>
    <cellStyle name="Note 5 3 2 2 4 4" xfId="61240"/>
    <cellStyle name="Note 5 3 2 2 4 4 2" xfId="61241"/>
    <cellStyle name="Note 5 3 2 2 4 5" xfId="61242"/>
    <cellStyle name="Note 5 3 2 2 4 6" xfId="61243"/>
    <cellStyle name="Note 5 3 2 2 5" xfId="61244"/>
    <cellStyle name="Note 5 3 2 2 5 2" xfId="61245"/>
    <cellStyle name="Note 5 3 2 2 5 2 2" xfId="61246"/>
    <cellStyle name="Note 5 3 2 2 5 2 3" xfId="61247"/>
    <cellStyle name="Note 5 3 2 2 5 3" xfId="61248"/>
    <cellStyle name="Note 5 3 2 2 5 3 2" xfId="61249"/>
    <cellStyle name="Note 5 3 2 2 5 4" xfId="61250"/>
    <cellStyle name="Note 5 3 2 2 5 5" xfId="61251"/>
    <cellStyle name="Note 5 3 2 2 6" xfId="61252"/>
    <cellStyle name="Note 5 3 2 2 6 2" xfId="61253"/>
    <cellStyle name="Note 5 3 2 2 6 3" xfId="61254"/>
    <cellStyle name="Note 5 3 2 2 7" xfId="61255"/>
    <cellStyle name="Note 5 3 2 2 7 2" xfId="61256"/>
    <cellStyle name="Note 5 3 2 2 7 3" xfId="61257"/>
    <cellStyle name="Note 5 3 2 2 8" xfId="61258"/>
    <cellStyle name="Note 5 3 2 2 8 2" xfId="61259"/>
    <cellStyle name="Note 5 3 2 2 9" xfId="61260"/>
    <cellStyle name="Note 5 3 2 3" xfId="61261"/>
    <cellStyle name="Note 5 3 2 3 2" xfId="61262"/>
    <cellStyle name="Note 5 3 2 3 2 2" xfId="61263"/>
    <cellStyle name="Note 5 3 2 3 2 2 2" xfId="61264"/>
    <cellStyle name="Note 5 3 2 3 2 2 3" xfId="61265"/>
    <cellStyle name="Note 5 3 2 3 2 3" xfId="61266"/>
    <cellStyle name="Note 5 3 2 3 2 3 2" xfId="61267"/>
    <cellStyle name="Note 5 3 2 3 2 3 3" xfId="61268"/>
    <cellStyle name="Note 5 3 2 3 2 4" xfId="61269"/>
    <cellStyle name="Note 5 3 2 3 2 4 2" xfId="61270"/>
    <cellStyle name="Note 5 3 2 3 2 5" xfId="61271"/>
    <cellStyle name="Note 5 3 2 3 2 6" xfId="61272"/>
    <cellStyle name="Note 5 3 2 3 3" xfId="61273"/>
    <cellStyle name="Note 5 3 2 3 3 2" xfId="61274"/>
    <cellStyle name="Note 5 3 2 3 3 2 2" xfId="61275"/>
    <cellStyle name="Note 5 3 2 3 3 2 3" xfId="61276"/>
    <cellStyle name="Note 5 3 2 3 3 3" xfId="61277"/>
    <cellStyle name="Note 5 3 2 3 3 3 2" xfId="61278"/>
    <cellStyle name="Note 5 3 2 3 3 3 3" xfId="61279"/>
    <cellStyle name="Note 5 3 2 3 3 4" xfId="61280"/>
    <cellStyle name="Note 5 3 2 3 3 4 2" xfId="61281"/>
    <cellStyle name="Note 5 3 2 3 3 5" xfId="61282"/>
    <cellStyle name="Note 5 3 2 3 3 6" xfId="61283"/>
    <cellStyle name="Note 5 3 2 3 4" xfId="61284"/>
    <cellStyle name="Note 5 3 2 3 4 2" xfId="61285"/>
    <cellStyle name="Note 5 3 2 3 4 2 2" xfId="61286"/>
    <cellStyle name="Note 5 3 2 3 4 2 3" xfId="61287"/>
    <cellStyle name="Note 5 3 2 3 4 3" xfId="61288"/>
    <cellStyle name="Note 5 3 2 3 4 3 2" xfId="61289"/>
    <cellStyle name="Note 5 3 2 3 4 4" xfId="61290"/>
    <cellStyle name="Note 5 3 2 3 4 5" xfId="61291"/>
    <cellStyle name="Note 5 3 2 3 5" xfId="61292"/>
    <cellStyle name="Note 5 3 2 3 5 2" xfId="61293"/>
    <cellStyle name="Note 5 3 2 3 5 3" xfId="61294"/>
    <cellStyle name="Note 5 3 2 3 6" xfId="61295"/>
    <cellStyle name="Note 5 3 2 3 6 2" xfId="61296"/>
    <cellStyle name="Note 5 3 2 3 6 3" xfId="61297"/>
    <cellStyle name="Note 5 3 2 3 7" xfId="61298"/>
    <cellStyle name="Note 5 3 2 3 7 2" xfId="61299"/>
    <cellStyle name="Note 5 3 2 3 8" xfId="61300"/>
    <cellStyle name="Note 5 3 2 3 9" xfId="61301"/>
    <cellStyle name="Note 5 3 2 4" xfId="61302"/>
    <cellStyle name="Note 5 3 2 4 2" xfId="61303"/>
    <cellStyle name="Note 5 3 2 4 2 2" xfId="61304"/>
    <cellStyle name="Note 5 3 2 4 2 2 2" xfId="61305"/>
    <cellStyle name="Note 5 3 2 4 2 2 3" xfId="61306"/>
    <cellStyle name="Note 5 3 2 4 2 3" xfId="61307"/>
    <cellStyle name="Note 5 3 2 4 2 3 2" xfId="61308"/>
    <cellStyle name="Note 5 3 2 4 2 3 3" xfId="61309"/>
    <cellStyle name="Note 5 3 2 4 2 4" xfId="61310"/>
    <cellStyle name="Note 5 3 2 4 2 4 2" xfId="61311"/>
    <cellStyle name="Note 5 3 2 4 2 5" xfId="61312"/>
    <cellStyle name="Note 5 3 2 4 2 6" xfId="61313"/>
    <cellStyle name="Note 5 3 2 4 3" xfId="61314"/>
    <cellStyle name="Note 5 3 2 4 3 2" xfId="61315"/>
    <cellStyle name="Note 5 3 2 4 3 2 2" xfId="61316"/>
    <cellStyle name="Note 5 3 2 4 3 2 3" xfId="61317"/>
    <cellStyle name="Note 5 3 2 4 3 3" xfId="61318"/>
    <cellStyle name="Note 5 3 2 4 3 3 2" xfId="61319"/>
    <cellStyle name="Note 5 3 2 4 3 3 3" xfId="61320"/>
    <cellStyle name="Note 5 3 2 4 3 4" xfId="61321"/>
    <cellStyle name="Note 5 3 2 4 3 4 2" xfId="61322"/>
    <cellStyle name="Note 5 3 2 4 3 5" xfId="61323"/>
    <cellStyle name="Note 5 3 2 4 3 6" xfId="61324"/>
    <cellStyle name="Note 5 3 2 4 4" xfId="61325"/>
    <cellStyle name="Note 5 3 2 4 4 2" xfId="61326"/>
    <cellStyle name="Note 5 3 2 4 4 2 2" xfId="61327"/>
    <cellStyle name="Note 5 3 2 4 4 2 3" xfId="61328"/>
    <cellStyle name="Note 5 3 2 4 4 3" xfId="61329"/>
    <cellStyle name="Note 5 3 2 4 4 3 2" xfId="61330"/>
    <cellStyle name="Note 5 3 2 4 4 4" xfId="61331"/>
    <cellStyle name="Note 5 3 2 4 4 5" xfId="61332"/>
    <cellStyle name="Note 5 3 2 4 5" xfId="61333"/>
    <cellStyle name="Note 5 3 2 4 5 2" xfId="61334"/>
    <cellStyle name="Note 5 3 2 4 5 3" xfId="61335"/>
    <cellStyle name="Note 5 3 2 4 6" xfId="61336"/>
    <cellStyle name="Note 5 3 2 4 6 2" xfId="61337"/>
    <cellStyle name="Note 5 3 2 4 6 3" xfId="61338"/>
    <cellStyle name="Note 5 3 2 4 7" xfId="61339"/>
    <cellStyle name="Note 5 3 2 4 7 2" xfId="61340"/>
    <cellStyle name="Note 5 3 2 4 8" xfId="61341"/>
    <cellStyle name="Note 5 3 2 4 9" xfId="61342"/>
    <cellStyle name="Note 5 3 2 5" xfId="61343"/>
    <cellStyle name="Note 5 3 2 5 2" xfId="61344"/>
    <cellStyle name="Note 5 3 2 5 2 2" xfId="61345"/>
    <cellStyle name="Note 5 3 2 5 2 3" xfId="61346"/>
    <cellStyle name="Note 5 3 2 5 3" xfId="61347"/>
    <cellStyle name="Note 5 3 2 5 3 2" xfId="61348"/>
    <cellStyle name="Note 5 3 2 5 3 3" xfId="61349"/>
    <cellStyle name="Note 5 3 2 5 4" xfId="61350"/>
    <cellStyle name="Note 5 3 2 5 4 2" xfId="61351"/>
    <cellStyle name="Note 5 3 2 5 5" xfId="61352"/>
    <cellStyle name="Note 5 3 2 5 6" xfId="61353"/>
    <cellStyle name="Note 5 3 2 6" xfId="61354"/>
    <cellStyle name="Note 5 3 2 6 2" xfId="61355"/>
    <cellStyle name="Note 5 3 2 6 2 2" xfId="61356"/>
    <cellStyle name="Note 5 3 2 6 2 3" xfId="61357"/>
    <cellStyle name="Note 5 3 2 6 3" xfId="61358"/>
    <cellStyle name="Note 5 3 2 6 3 2" xfId="61359"/>
    <cellStyle name="Note 5 3 2 6 3 3" xfId="61360"/>
    <cellStyle name="Note 5 3 2 6 4" xfId="61361"/>
    <cellStyle name="Note 5 3 2 6 4 2" xfId="61362"/>
    <cellStyle name="Note 5 3 2 6 5" xfId="61363"/>
    <cellStyle name="Note 5 3 2 6 6" xfId="61364"/>
    <cellStyle name="Note 5 3 2 7" xfId="61365"/>
    <cellStyle name="Note 5 3 2 7 2" xfId="61366"/>
    <cellStyle name="Note 5 3 2 7 2 2" xfId="61367"/>
    <cellStyle name="Note 5 3 2 7 2 3" xfId="61368"/>
    <cellStyle name="Note 5 3 2 7 3" xfId="61369"/>
    <cellStyle name="Note 5 3 2 7 3 2" xfId="61370"/>
    <cellStyle name="Note 5 3 2 7 4" xfId="61371"/>
    <cellStyle name="Note 5 3 2 7 5" xfId="61372"/>
    <cellStyle name="Note 5 3 2 8" xfId="61373"/>
    <cellStyle name="Note 5 3 2 8 2" xfId="61374"/>
    <cellStyle name="Note 5 3 2 8 3" xfId="61375"/>
    <cellStyle name="Note 5 3 2 9" xfId="61376"/>
    <cellStyle name="Note 5 3 2 9 2" xfId="61377"/>
    <cellStyle name="Note 5 3 2 9 3" xfId="61378"/>
    <cellStyle name="Note 5 3 3" xfId="6610"/>
    <cellStyle name="Note 5 3 3 10" xfId="61379"/>
    <cellStyle name="Note 5 3 3 2" xfId="61380"/>
    <cellStyle name="Note 5 3 3 2 2" xfId="61381"/>
    <cellStyle name="Note 5 3 3 2 2 2" xfId="61382"/>
    <cellStyle name="Note 5 3 3 2 2 2 2" xfId="61383"/>
    <cellStyle name="Note 5 3 3 2 2 2 3" xfId="61384"/>
    <cellStyle name="Note 5 3 3 2 2 3" xfId="61385"/>
    <cellStyle name="Note 5 3 3 2 2 3 2" xfId="61386"/>
    <cellStyle name="Note 5 3 3 2 2 3 3" xfId="61387"/>
    <cellStyle name="Note 5 3 3 2 2 4" xfId="61388"/>
    <cellStyle name="Note 5 3 3 2 2 4 2" xfId="61389"/>
    <cellStyle name="Note 5 3 3 2 2 5" xfId="61390"/>
    <cellStyle name="Note 5 3 3 2 2 6" xfId="61391"/>
    <cellStyle name="Note 5 3 3 2 3" xfId="61392"/>
    <cellStyle name="Note 5 3 3 2 3 2" xfId="61393"/>
    <cellStyle name="Note 5 3 3 2 3 2 2" xfId="61394"/>
    <cellStyle name="Note 5 3 3 2 3 2 3" xfId="61395"/>
    <cellStyle name="Note 5 3 3 2 3 3" xfId="61396"/>
    <cellStyle name="Note 5 3 3 2 3 3 2" xfId="61397"/>
    <cellStyle name="Note 5 3 3 2 3 3 3" xfId="61398"/>
    <cellStyle name="Note 5 3 3 2 3 4" xfId="61399"/>
    <cellStyle name="Note 5 3 3 2 3 4 2" xfId="61400"/>
    <cellStyle name="Note 5 3 3 2 3 5" xfId="61401"/>
    <cellStyle name="Note 5 3 3 2 3 6" xfId="61402"/>
    <cellStyle name="Note 5 3 3 2 4" xfId="61403"/>
    <cellStyle name="Note 5 3 3 2 4 2" xfId="61404"/>
    <cellStyle name="Note 5 3 3 2 4 2 2" xfId="61405"/>
    <cellStyle name="Note 5 3 3 2 4 2 3" xfId="61406"/>
    <cellStyle name="Note 5 3 3 2 4 3" xfId="61407"/>
    <cellStyle name="Note 5 3 3 2 4 3 2" xfId="61408"/>
    <cellStyle name="Note 5 3 3 2 4 4" xfId="61409"/>
    <cellStyle name="Note 5 3 3 2 4 5" xfId="61410"/>
    <cellStyle name="Note 5 3 3 2 5" xfId="61411"/>
    <cellStyle name="Note 5 3 3 2 5 2" xfId="61412"/>
    <cellStyle name="Note 5 3 3 2 5 3" xfId="61413"/>
    <cellStyle name="Note 5 3 3 2 6" xfId="61414"/>
    <cellStyle name="Note 5 3 3 2 6 2" xfId="61415"/>
    <cellStyle name="Note 5 3 3 2 6 3" xfId="61416"/>
    <cellStyle name="Note 5 3 3 2 7" xfId="61417"/>
    <cellStyle name="Note 5 3 3 2 7 2" xfId="61418"/>
    <cellStyle name="Note 5 3 3 2 8" xfId="61419"/>
    <cellStyle name="Note 5 3 3 2 9" xfId="61420"/>
    <cellStyle name="Note 5 3 3 3" xfId="61421"/>
    <cellStyle name="Note 5 3 3 3 2" xfId="61422"/>
    <cellStyle name="Note 5 3 3 3 2 2" xfId="61423"/>
    <cellStyle name="Note 5 3 3 3 2 3" xfId="61424"/>
    <cellStyle name="Note 5 3 3 3 3" xfId="61425"/>
    <cellStyle name="Note 5 3 3 3 3 2" xfId="61426"/>
    <cellStyle name="Note 5 3 3 3 3 3" xfId="61427"/>
    <cellStyle name="Note 5 3 3 3 4" xfId="61428"/>
    <cellStyle name="Note 5 3 3 3 4 2" xfId="61429"/>
    <cellStyle name="Note 5 3 3 3 5" xfId="61430"/>
    <cellStyle name="Note 5 3 3 3 6" xfId="61431"/>
    <cellStyle name="Note 5 3 3 4" xfId="61432"/>
    <cellStyle name="Note 5 3 3 4 2" xfId="61433"/>
    <cellStyle name="Note 5 3 3 4 2 2" xfId="61434"/>
    <cellStyle name="Note 5 3 3 4 2 3" xfId="61435"/>
    <cellStyle name="Note 5 3 3 4 3" xfId="61436"/>
    <cellStyle name="Note 5 3 3 4 3 2" xfId="61437"/>
    <cellStyle name="Note 5 3 3 4 3 3" xfId="61438"/>
    <cellStyle name="Note 5 3 3 4 4" xfId="61439"/>
    <cellStyle name="Note 5 3 3 4 4 2" xfId="61440"/>
    <cellStyle name="Note 5 3 3 4 5" xfId="61441"/>
    <cellStyle name="Note 5 3 3 4 6" xfId="61442"/>
    <cellStyle name="Note 5 3 3 5" xfId="61443"/>
    <cellStyle name="Note 5 3 3 5 2" xfId="61444"/>
    <cellStyle name="Note 5 3 3 5 2 2" xfId="61445"/>
    <cellStyle name="Note 5 3 3 5 2 3" xfId="61446"/>
    <cellStyle name="Note 5 3 3 5 3" xfId="61447"/>
    <cellStyle name="Note 5 3 3 5 3 2" xfId="61448"/>
    <cellStyle name="Note 5 3 3 5 4" xfId="61449"/>
    <cellStyle name="Note 5 3 3 5 5" xfId="61450"/>
    <cellStyle name="Note 5 3 3 6" xfId="61451"/>
    <cellStyle name="Note 5 3 3 6 2" xfId="61452"/>
    <cellStyle name="Note 5 3 3 6 3" xfId="61453"/>
    <cellStyle name="Note 5 3 3 7" xfId="61454"/>
    <cellStyle name="Note 5 3 3 7 2" xfId="61455"/>
    <cellStyle name="Note 5 3 3 7 3" xfId="61456"/>
    <cellStyle name="Note 5 3 3 8" xfId="61457"/>
    <cellStyle name="Note 5 3 3 8 2" xfId="61458"/>
    <cellStyle name="Note 5 3 3 9" xfId="61459"/>
    <cellStyle name="Note 5 3 4" xfId="13790"/>
    <cellStyle name="Note 5 3 4 2" xfId="61460"/>
    <cellStyle name="Note 5 3 4 2 2" xfId="61461"/>
    <cellStyle name="Note 5 3 4 2 2 2" xfId="61462"/>
    <cellStyle name="Note 5 3 4 2 2 3" xfId="61463"/>
    <cellStyle name="Note 5 3 4 2 3" xfId="61464"/>
    <cellStyle name="Note 5 3 4 2 3 2" xfId="61465"/>
    <cellStyle name="Note 5 3 4 2 3 3" xfId="61466"/>
    <cellStyle name="Note 5 3 4 2 4" xfId="61467"/>
    <cellStyle name="Note 5 3 4 2 4 2" xfId="61468"/>
    <cellStyle name="Note 5 3 4 2 5" xfId="61469"/>
    <cellStyle name="Note 5 3 4 2 6" xfId="61470"/>
    <cellStyle name="Note 5 3 4 3" xfId="61471"/>
    <cellStyle name="Note 5 3 4 3 2" xfId="61472"/>
    <cellStyle name="Note 5 3 4 3 2 2" xfId="61473"/>
    <cellStyle name="Note 5 3 4 3 2 3" xfId="61474"/>
    <cellStyle name="Note 5 3 4 3 3" xfId="61475"/>
    <cellStyle name="Note 5 3 4 3 3 2" xfId="61476"/>
    <cellStyle name="Note 5 3 4 3 3 3" xfId="61477"/>
    <cellStyle name="Note 5 3 4 3 4" xfId="61478"/>
    <cellStyle name="Note 5 3 4 3 4 2" xfId="61479"/>
    <cellStyle name="Note 5 3 4 3 5" xfId="61480"/>
    <cellStyle name="Note 5 3 4 3 6" xfId="61481"/>
    <cellStyle name="Note 5 3 4 4" xfId="61482"/>
    <cellStyle name="Note 5 3 4 4 2" xfId="61483"/>
    <cellStyle name="Note 5 3 4 4 2 2" xfId="61484"/>
    <cellStyle name="Note 5 3 4 4 2 3" xfId="61485"/>
    <cellStyle name="Note 5 3 4 4 3" xfId="61486"/>
    <cellStyle name="Note 5 3 4 4 3 2" xfId="61487"/>
    <cellStyle name="Note 5 3 4 4 4" xfId="61488"/>
    <cellStyle name="Note 5 3 4 4 5" xfId="61489"/>
    <cellStyle name="Note 5 3 4 5" xfId="61490"/>
    <cellStyle name="Note 5 3 4 5 2" xfId="61491"/>
    <cellStyle name="Note 5 3 4 5 3" xfId="61492"/>
    <cellStyle name="Note 5 3 4 6" xfId="61493"/>
    <cellStyle name="Note 5 3 4 6 2" xfId="61494"/>
    <cellStyle name="Note 5 3 4 6 3" xfId="61495"/>
    <cellStyle name="Note 5 3 4 7" xfId="61496"/>
    <cellStyle name="Note 5 3 4 7 2" xfId="61497"/>
    <cellStyle name="Note 5 3 4 8" xfId="61498"/>
    <cellStyle name="Note 5 3 4 9" xfId="61499"/>
    <cellStyle name="Note 5 3 5" xfId="61500"/>
    <cellStyle name="Note 5 3 5 2" xfId="61501"/>
    <cellStyle name="Note 5 3 5 2 2" xfId="61502"/>
    <cellStyle name="Note 5 3 5 2 2 2" xfId="61503"/>
    <cellStyle name="Note 5 3 5 2 2 3" xfId="61504"/>
    <cellStyle name="Note 5 3 5 2 3" xfId="61505"/>
    <cellStyle name="Note 5 3 5 2 3 2" xfId="61506"/>
    <cellStyle name="Note 5 3 5 2 3 3" xfId="61507"/>
    <cellStyle name="Note 5 3 5 2 4" xfId="61508"/>
    <cellStyle name="Note 5 3 5 2 4 2" xfId="61509"/>
    <cellStyle name="Note 5 3 5 2 5" xfId="61510"/>
    <cellStyle name="Note 5 3 5 2 6" xfId="61511"/>
    <cellStyle name="Note 5 3 5 3" xfId="61512"/>
    <cellStyle name="Note 5 3 5 3 2" xfId="61513"/>
    <cellStyle name="Note 5 3 5 3 2 2" xfId="61514"/>
    <cellStyle name="Note 5 3 5 3 2 3" xfId="61515"/>
    <cellStyle name="Note 5 3 5 3 3" xfId="61516"/>
    <cellStyle name="Note 5 3 5 3 3 2" xfId="61517"/>
    <cellStyle name="Note 5 3 5 3 3 3" xfId="61518"/>
    <cellStyle name="Note 5 3 5 3 4" xfId="61519"/>
    <cellStyle name="Note 5 3 5 3 4 2" xfId="61520"/>
    <cellStyle name="Note 5 3 5 3 5" xfId="61521"/>
    <cellStyle name="Note 5 3 5 3 6" xfId="61522"/>
    <cellStyle name="Note 5 3 5 4" xfId="61523"/>
    <cellStyle name="Note 5 3 5 4 2" xfId="61524"/>
    <cellStyle name="Note 5 3 5 4 2 2" xfId="61525"/>
    <cellStyle name="Note 5 3 5 4 2 3" xfId="61526"/>
    <cellStyle name="Note 5 3 5 4 3" xfId="61527"/>
    <cellStyle name="Note 5 3 5 4 3 2" xfId="61528"/>
    <cellStyle name="Note 5 3 5 4 4" xfId="61529"/>
    <cellStyle name="Note 5 3 5 4 5" xfId="61530"/>
    <cellStyle name="Note 5 3 5 5" xfId="61531"/>
    <cellStyle name="Note 5 3 5 5 2" xfId="61532"/>
    <cellStyle name="Note 5 3 5 5 3" xfId="61533"/>
    <cellStyle name="Note 5 3 5 6" xfId="61534"/>
    <cellStyle name="Note 5 3 5 6 2" xfId="61535"/>
    <cellStyle name="Note 5 3 5 6 3" xfId="61536"/>
    <cellStyle name="Note 5 3 5 7" xfId="61537"/>
    <cellStyle name="Note 5 3 5 7 2" xfId="61538"/>
    <cellStyle name="Note 5 3 5 8" xfId="61539"/>
    <cellStyle name="Note 5 3 5 9" xfId="61540"/>
    <cellStyle name="Note 5 3 6" xfId="61541"/>
    <cellStyle name="Note 5 3 6 2" xfId="61542"/>
    <cellStyle name="Note 5 3 6 2 2" xfId="61543"/>
    <cellStyle name="Note 5 3 6 2 3" xfId="61544"/>
    <cellStyle name="Note 5 3 6 3" xfId="61545"/>
    <cellStyle name="Note 5 3 6 3 2" xfId="61546"/>
    <cellStyle name="Note 5 3 6 3 3" xfId="61547"/>
    <cellStyle name="Note 5 3 6 4" xfId="61548"/>
    <cellStyle name="Note 5 3 6 4 2" xfId="61549"/>
    <cellStyle name="Note 5 3 6 5" xfId="61550"/>
    <cellStyle name="Note 5 3 6 6" xfId="61551"/>
    <cellStyle name="Note 5 3 7" xfId="61552"/>
    <cellStyle name="Note 5 3 7 2" xfId="61553"/>
    <cellStyle name="Note 5 3 7 2 2" xfId="61554"/>
    <cellStyle name="Note 5 3 7 2 3" xfId="61555"/>
    <cellStyle name="Note 5 3 7 3" xfId="61556"/>
    <cellStyle name="Note 5 3 7 3 2" xfId="61557"/>
    <cellStyle name="Note 5 3 7 3 3" xfId="61558"/>
    <cellStyle name="Note 5 3 7 4" xfId="61559"/>
    <cellStyle name="Note 5 3 7 4 2" xfId="61560"/>
    <cellStyle name="Note 5 3 7 5" xfId="61561"/>
    <cellStyle name="Note 5 3 7 6" xfId="61562"/>
    <cellStyle name="Note 5 3 8" xfId="61563"/>
    <cellStyle name="Note 5 3 8 2" xfId="61564"/>
    <cellStyle name="Note 5 3 8 2 2" xfId="61565"/>
    <cellStyle name="Note 5 3 8 2 3" xfId="61566"/>
    <cellStyle name="Note 5 3 8 3" xfId="61567"/>
    <cellStyle name="Note 5 3 8 3 2" xfId="61568"/>
    <cellStyle name="Note 5 3 8 4" xfId="61569"/>
    <cellStyle name="Note 5 3 8 5" xfId="61570"/>
    <cellStyle name="Note 5 3 9" xfId="61571"/>
    <cellStyle name="Note 5 3 9 2" xfId="61572"/>
    <cellStyle name="Note 5 3 9 3" xfId="61573"/>
    <cellStyle name="Note 5 4" xfId="6611"/>
    <cellStyle name="Note 5 4 10" xfId="61574"/>
    <cellStyle name="Note 5 4 10 2" xfId="61575"/>
    <cellStyle name="Note 5 4 11" xfId="61576"/>
    <cellStyle name="Note 5 4 12" xfId="61577"/>
    <cellStyle name="Note 5 4 2" xfId="6612"/>
    <cellStyle name="Note 5 4 2 10" xfId="61578"/>
    <cellStyle name="Note 5 4 2 2" xfId="61579"/>
    <cellStyle name="Note 5 4 2 2 2" xfId="61580"/>
    <cellStyle name="Note 5 4 2 2 2 2" xfId="61581"/>
    <cellStyle name="Note 5 4 2 2 2 2 2" xfId="61582"/>
    <cellStyle name="Note 5 4 2 2 2 2 3" xfId="61583"/>
    <cellStyle name="Note 5 4 2 2 2 3" xfId="61584"/>
    <cellStyle name="Note 5 4 2 2 2 3 2" xfId="61585"/>
    <cellStyle name="Note 5 4 2 2 2 3 3" xfId="61586"/>
    <cellStyle name="Note 5 4 2 2 2 4" xfId="61587"/>
    <cellStyle name="Note 5 4 2 2 2 4 2" xfId="61588"/>
    <cellStyle name="Note 5 4 2 2 2 5" xfId="61589"/>
    <cellStyle name="Note 5 4 2 2 2 6" xfId="61590"/>
    <cellStyle name="Note 5 4 2 2 3" xfId="61591"/>
    <cellStyle name="Note 5 4 2 2 3 2" xfId="61592"/>
    <cellStyle name="Note 5 4 2 2 3 2 2" xfId="61593"/>
    <cellStyle name="Note 5 4 2 2 3 2 3" xfId="61594"/>
    <cellStyle name="Note 5 4 2 2 3 3" xfId="61595"/>
    <cellStyle name="Note 5 4 2 2 3 3 2" xfId="61596"/>
    <cellStyle name="Note 5 4 2 2 3 3 3" xfId="61597"/>
    <cellStyle name="Note 5 4 2 2 3 4" xfId="61598"/>
    <cellStyle name="Note 5 4 2 2 3 4 2" xfId="61599"/>
    <cellStyle name="Note 5 4 2 2 3 5" xfId="61600"/>
    <cellStyle name="Note 5 4 2 2 3 6" xfId="61601"/>
    <cellStyle name="Note 5 4 2 2 4" xfId="61602"/>
    <cellStyle name="Note 5 4 2 2 4 2" xfId="61603"/>
    <cellStyle name="Note 5 4 2 2 4 2 2" xfId="61604"/>
    <cellStyle name="Note 5 4 2 2 4 2 3" xfId="61605"/>
    <cellStyle name="Note 5 4 2 2 4 3" xfId="61606"/>
    <cellStyle name="Note 5 4 2 2 4 3 2" xfId="61607"/>
    <cellStyle name="Note 5 4 2 2 4 4" xfId="61608"/>
    <cellStyle name="Note 5 4 2 2 4 5" xfId="61609"/>
    <cellStyle name="Note 5 4 2 2 5" xfId="61610"/>
    <cellStyle name="Note 5 4 2 2 5 2" xfId="61611"/>
    <cellStyle name="Note 5 4 2 2 5 3" xfId="61612"/>
    <cellStyle name="Note 5 4 2 2 6" xfId="61613"/>
    <cellStyle name="Note 5 4 2 2 6 2" xfId="61614"/>
    <cellStyle name="Note 5 4 2 2 6 3" xfId="61615"/>
    <cellStyle name="Note 5 4 2 2 7" xfId="61616"/>
    <cellStyle name="Note 5 4 2 2 7 2" xfId="61617"/>
    <cellStyle name="Note 5 4 2 2 8" xfId="61618"/>
    <cellStyle name="Note 5 4 2 2 9" xfId="61619"/>
    <cellStyle name="Note 5 4 2 3" xfId="61620"/>
    <cellStyle name="Note 5 4 2 3 2" xfId="61621"/>
    <cellStyle name="Note 5 4 2 3 2 2" xfId="61622"/>
    <cellStyle name="Note 5 4 2 3 2 3" xfId="61623"/>
    <cellStyle name="Note 5 4 2 3 3" xfId="61624"/>
    <cellStyle name="Note 5 4 2 3 3 2" xfId="61625"/>
    <cellStyle name="Note 5 4 2 3 3 3" xfId="61626"/>
    <cellStyle name="Note 5 4 2 3 4" xfId="61627"/>
    <cellStyle name="Note 5 4 2 3 4 2" xfId="61628"/>
    <cellStyle name="Note 5 4 2 3 5" xfId="61629"/>
    <cellStyle name="Note 5 4 2 3 6" xfId="61630"/>
    <cellStyle name="Note 5 4 2 4" xfId="61631"/>
    <cellStyle name="Note 5 4 2 4 2" xfId="61632"/>
    <cellStyle name="Note 5 4 2 4 2 2" xfId="61633"/>
    <cellStyle name="Note 5 4 2 4 2 3" xfId="61634"/>
    <cellStyle name="Note 5 4 2 4 3" xfId="61635"/>
    <cellStyle name="Note 5 4 2 4 3 2" xfId="61636"/>
    <cellStyle name="Note 5 4 2 4 3 3" xfId="61637"/>
    <cellStyle name="Note 5 4 2 4 4" xfId="61638"/>
    <cellStyle name="Note 5 4 2 4 4 2" xfId="61639"/>
    <cellStyle name="Note 5 4 2 4 5" xfId="61640"/>
    <cellStyle name="Note 5 4 2 4 6" xfId="61641"/>
    <cellStyle name="Note 5 4 2 5" xfId="61642"/>
    <cellStyle name="Note 5 4 2 5 2" xfId="61643"/>
    <cellStyle name="Note 5 4 2 5 2 2" xfId="61644"/>
    <cellStyle name="Note 5 4 2 5 2 3" xfId="61645"/>
    <cellStyle name="Note 5 4 2 5 3" xfId="61646"/>
    <cellStyle name="Note 5 4 2 5 3 2" xfId="61647"/>
    <cellStyle name="Note 5 4 2 5 4" xfId="61648"/>
    <cellStyle name="Note 5 4 2 5 5" xfId="61649"/>
    <cellStyle name="Note 5 4 2 6" xfId="61650"/>
    <cellStyle name="Note 5 4 2 6 2" xfId="61651"/>
    <cellStyle name="Note 5 4 2 6 3" xfId="61652"/>
    <cellStyle name="Note 5 4 2 7" xfId="61653"/>
    <cellStyle name="Note 5 4 2 7 2" xfId="61654"/>
    <cellStyle name="Note 5 4 2 7 3" xfId="61655"/>
    <cellStyle name="Note 5 4 2 8" xfId="61656"/>
    <cellStyle name="Note 5 4 2 8 2" xfId="61657"/>
    <cellStyle name="Note 5 4 2 9" xfId="61658"/>
    <cellStyle name="Note 5 4 3" xfId="14615"/>
    <cellStyle name="Note 5 4 3 2" xfId="61659"/>
    <cellStyle name="Note 5 4 3 2 2" xfId="61660"/>
    <cellStyle name="Note 5 4 3 2 2 2" xfId="61661"/>
    <cellStyle name="Note 5 4 3 2 2 3" xfId="61662"/>
    <cellStyle name="Note 5 4 3 2 3" xfId="61663"/>
    <cellStyle name="Note 5 4 3 2 3 2" xfId="61664"/>
    <cellStyle name="Note 5 4 3 2 3 3" xfId="61665"/>
    <cellStyle name="Note 5 4 3 2 4" xfId="61666"/>
    <cellStyle name="Note 5 4 3 2 4 2" xfId="61667"/>
    <cellStyle name="Note 5 4 3 2 5" xfId="61668"/>
    <cellStyle name="Note 5 4 3 2 6" xfId="61669"/>
    <cellStyle name="Note 5 4 3 3" xfId="61670"/>
    <cellStyle name="Note 5 4 3 3 2" xfId="61671"/>
    <cellStyle name="Note 5 4 3 3 2 2" xfId="61672"/>
    <cellStyle name="Note 5 4 3 3 2 3" xfId="61673"/>
    <cellStyle name="Note 5 4 3 3 3" xfId="61674"/>
    <cellStyle name="Note 5 4 3 3 3 2" xfId="61675"/>
    <cellStyle name="Note 5 4 3 3 3 3" xfId="61676"/>
    <cellStyle name="Note 5 4 3 3 4" xfId="61677"/>
    <cellStyle name="Note 5 4 3 3 4 2" xfId="61678"/>
    <cellStyle name="Note 5 4 3 3 5" xfId="61679"/>
    <cellStyle name="Note 5 4 3 3 6" xfId="61680"/>
    <cellStyle name="Note 5 4 3 4" xfId="61681"/>
    <cellStyle name="Note 5 4 3 4 2" xfId="61682"/>
    <cellStyle name="Note 5 4 3 4 2 2" xfId="61683"/>
    <cellStyle name="Note 5 4 3 4 2 3" xfId="61684"/>
    <cellStyle name="Note 5 4 3 4 3" xfId="61685"/>
    <cellStyle name="Note 5 4 3 4 3 2" xfId="61686"/>
    <cellStyle name="Note 5 4 3 4 4" xfId="61687"/>
    <cellStyle name="Note 5 4 3 4 5" xfId="61688"/>
    <cellStyle name="Note 5 4 3 5" xfId="61689"/>
    <cellStyle name="Note 5 4 3 5 2" xfId="61690"/>
    <cellStyle name="Note 5 4 3 5 3" xfId="61691"/>
    <cellStyle name="Note 5 4 3 6" xfId="61692"/>
    <cellStyle name="Note 5 4 3 6 2" xfId="61693"/>
    <cellStyle name="Note 5 4 3 6 3" xfId="61694"/>
    <cellStyle name="Note 5 4 3 7" xfId="61695"/>
    <cellStyle name="Note 5 4 3 7 2" xfId="61696"/>
    <cellStyle name="Note 5 4 3 8" xfId="61697"/>
    <cellStyle name="Note 5 4 3 9" xfId="61698"/>
    <cellStyle name="Note 5 4 4" xfId="61699"/>
    <cellStyle name="Note 5 4 4 2" xfId="61700"/>
    <cellStyle name="Note 5 4 4 2 2" xfId="61701"/>
    <cellStyle name="Note 5 4 4 2 2 2" xfId="61702"/>
    <cellStyle name="Note 5 4 4 2 2 3" xfId="61703"/>
    <cellStyle name="Note 5 4 4 2 3" xfId="61704"/>
    <cellStyle name="Note 5 4 4 2 3 2" xfId="61705"/>
    <cellStyle name="Note 5 4 4 2 3 3" xfId="61706"/>
    <cellStyle name="Note 5 4 4 2 4" xfId="61707"/>
    <cellStyle name="Note 5 4 4 2 4 2" xfId="61708"/>
    <cellStyle name="Note 5 4 4 2 5" xfId="61709"/>
    <cellStyle name="Note 5 4 4 2 6" xfId="61710"/>
    <cellStyle name="Note 5 4 4 3" xfId="61711"/>
    <cellStyle name="Note 5 4 4 3 2" xfId="61712"/>
    <cellStyle name="Note 5 4 4 3 2 2" xfId="61713"/>
    <cellStyle name="Note 5 4 4 3 2 3" xfId="61714"/>
    <cellStyle name="Note 5 4 4 3 3" xfId="61715"/>
    <cellStyle name="Note 5 4 4 3 3 2" xfId="61716"/>
    <cellStyle name="Note 5 4 4 3 3 3" xfId="61717"/>
    <cellStyle name="Note 5 4 4 3 4" xfId="61718"/>
    <cellStyle name="Note 5 4 4 3 4 2" xfId="61719"/>
    <cellStyle name="Note 5 4 4 3 5" xfId="61720"/>
    <cellStyle name="Note 5 4 4 3 6" xfId="61721"/>
    <cellStyle name="Note 5 4 4 4" xfId="61722"/>
    <cellStyle name="Note 5 4 4 4 2" xfId="61723"/>
    <cellStyle name="Note 5 4 4 4 2 2" xfId="61724"/>
    <cellStyle name="Note 5 4 4 4 2 3" xfId="61725"/>
    <cellStyle name="Note 5 4 4 4 3" xfId="61726"/>
    <cellStyle name="Note 5 4 4 4 3 2" xfId="61727"/>
    <cellStyle name="Note 5 4 4 4 4" xfId="61728"/>
    <cellStyle name="Note 5 4 4 4 5" xfId="61729"/>
    <cellStyle name="Note 5 4 4 5" xfId="61730"/>
    <cellStyle name="Note 5 4 4 5 2" xfId="61731"/>
    <cellStyle name="Note 5 4 4 5 3" xfId="61732"/>
    <cellStyle name="Note 5 4 4 6" xfId="61733"/>
    <cellStyle name="Note 5 4 4 6 2" xfId="61734"/>
    <cellStyle name="Note 5 4 4 6 3" xfId="61735"/>
    <cellStyle name="Note 5 4 4 7" xfId="61736"/>
    <cellStyle name="Note 5 4 4 7 2" xfId="61737"/>
    <cellStyle name="Note 5 4 4 8" xfId="61738"/>
    <cellStyle name="Note 5 4 4 9" xfId="61739"/>
    <cellStyle name="Note 5 4 5" xfId="61740"/>
    <cellStyle name="Note 5 4 5 2" xfId="61741"/>
    <cellStyle name="Note 5 4 5 2 2" xfId="61742"/>
    <cellStyle name="Note 5 4 5 2 3" xfId="61743"/>
    <cellStyle name="Note 5 4 5 3" xfId="61744"/>
    <cellStyle name="Note 5 4 5 3 2" xfId="61745"/>
    <cellStyle name="Note 5 4 5 3 3" xfId="61746"/>
    <cellStyle name="Note 5 4 5 4" xfId="61747"/>
    <cellStyle name="Note 5 4 5 4 2" xfId="61748"/>
    <cellStyle name="Note 5 4 5 5" xfId="61749"/>
    <cellStyle name="Note 5 4 5 6" xfId="61750"/>
    <cellStyle name="Note 5 4 6" xfId="61751"/>
    <cellStyle name="Note 5 4 6 2" xfId="61752"/>
    <cellStyle name="Note 5 4 6 2 2" xfId="61753"/>
    <cellStyle name="Note 5 4 6 2 3" xfId="61754"/>
    <cellStyle name="Note 5 4 6 3" xfId="61755"/>
    <cellStyle name="Note 5 4 6 3 2" xfId="61756"/>
    <cellStyle name="Note 5 4 6 3 3" xfId="61757"/>
    <cellStyle name="Note 5 4 6 4" xfId="61758"/>
    <cellStyle name="Note 5 4 6 4 2" xfId="61759"/>
    <cellStyle name="Note 5 4 6 5" xfId="61760"/>
    <cellStyle name="Note 5 4 6 6" xfId="61761"/>
    <cellStyle name="Note 5 4 7" xfId="61762"/>
    <cellStyle name="Note 5 4 7 2" xfId="61763"/>
    <cellStyle name="Note 5 4 7 2 2" xfId="61764"/>
    <cellStyle name="Note 5 4 7 2 3" xfId="61765"/>
    <cellStyle name="Note 5 4 7 3" xfId="61766"/>
    <cellStyle name="Note 5 4 7 3 2" xfId="61767"/>
    <cellStyle name="Note 5 4 7 4" xfId="61768"/>
    <cellStyle name="Note 5 4 7 5" xfId="61769"/>
    <cellStyle name="Note 5 4 8" xfId="61770"/>
    <cellStyle name="Note 5 4 8 2" xfId="61771"/>
    <cellStyle name="Note 5 4 8 3" xfId="61772"/>
    <cellStyle name="Note 5 4 9" xfId="61773"/>
    <cellStyle name="Note 5 4 9 2" xfId="61774"/>
    <cellStyle name="Note 5 4 9 3" xfId="61775"/>
    <cellStyle name="Note 5 5" xfId="6613"/>
    <cellStyle name="Note 5 5 10" xfId="61776"/>
    <cellStyle name="Note 5 5 2" xfId="11907"/>
    <cellStyle name="Note 5 5 2 2" xfId="61777"/>
    <cellStyle name="Note 5 5 2 2 2" xfId="61778"/>
    <cellStyle name="Note 5 5 2 2 2 2" xfId="61779"/>
    <cellStyle name="Note 5 5 2 2 2 3" xfId="61780"/>
    <cellStyle name="Note 5 5 2 2 3" xfId="61781"/>
    <cellStyle name="Note 5 5 2 2 3 2" xfId="61782"/>
    <cellStyle name="Note 5 5 2 2 3 3" xfId="61783"/>
    <cellStyle name="Note 5 5 2 2 4" xfId="61784"/>
    <cellStyle name="Note 5 5 2 2 4 2" xfId="61785"/>
    <cellStyle name="Note 5 5 2 2 5" xfId="61786"/>
    <cellStyle name="Note 5 5 2 2 6" xfId="61787"/>
    <cellStyle name="Note 5 5 2 3" xfId="61788"/>
    <cellStyle name="Note 5 5 2 3 2" xfId="61789"/>
    <cellStyle name="Note 5 5 2 3 2 2" xfId="61790"/>
    <cellStyle name="Note 5 5 2 3 2 3" xfId="61791"/>
    <cellStyle name="Note 5 5 2 3 3" xfId="61792"/>
    <cellStyle name="Note 5 5 2 3 3 2" xfId="61793"/>
    <cellStyle name="Note 5 5 2 3 3 3" xfId="61794"/>
    <cellStyle name="Note 5 5 2 3 4" xfId="61795"/>
    <cellStyle name="Note 5 5 2 3 4 2" xfId="61796"/>
    <cellStyle name="Note 5 5 2 3 5" xfId="61797"/>
    <cellStyle name="Note 5 5 2 3 6" xfId="61798"/>
    <cellStyle name="Note 5 5 2 4" xfId="61799"/>
    <cellStyle name="Note 5 5 2 4 2" xfId="61800"/>
    <cellStyle name="Note 5 5 2 4 2 2" xfId="61801"/>
    <cellStyle name="Note 5 5 2 4 2 3" xfId="61802"/>
    <cellStyle name="Note 5 5 2 4 3" xfId="61803"/>
    <cellStyle name="Note 5 5 2 4 3 2" xfId="61804"/>
    <cellStyle name="Note 5 5 2 4 4" xfId="61805"/>
    <cellStyle name="Note 5 5 2 4 5" xfId="61806"/>
    <cellStyle name="Note 5 5 2 5" xfId="61807"/>
    <cellStyle name="Note 5 5 2 5 2" xfId="61808"/>
    <cellStyle name="Note 5 5 2 5 3" xfId="61809"/>
    <cellStyle name="Note 5 5 2 6" xfId="61810"/>
    <cellStyle name="Note 5 5 2 6 2" xfId="61811"/>
    <cellStyle name="Note 5 5 2 6 3" xfId="61812"/>
    <cellStyle name="Note 5 5 2 7" xfId="61813"/>
    <cellStyle name="Note 5 5 2 7 2" xfId="61814"/>
    <cellStyle name="Note 5 5 2 8" xfId="61815"/>
    <cellStyle name="Note 5 5 2 9" xfId="61816"/>
    <cellStyle name="Note 5 5 3" xfId="61817"/>
    <cellStyle name="Note 5 5 3 2" xfId="61818"/>
    <cellStyle name="Note 5 5 3 2 2" xfId="61819"/>
    <cellStyle name="Note 5 5 3 2 3" xfId="61820"/>
    <cellStyle name="Note 5 5 3 3" xfId="61821"/>
    <cellStyle name="Note 5 5 3 3 2" xfId="61822"/>
    <cellStyle name="Note 5 5 3 3 3" xfId="61823"/>
    <cellStyle name="Note 5 5 3 4" xfId="61824"/>
    <cellStyle name="Note 5 5 3 4 2" xfId="61825"/>
    <cellStyle name="Note 5 5 3 5" xfId="61826"/>
    <cellStyle name="Note 5 5 3 6" xfId="61827"/>
    <cellStyle name="Note 5 5 4" xfId="61828"/>
    <cellStyle name="Note 5 5 4 2" xfId="61829"/>
    <cellStyle name="Note 5 5 4 2 2" xfId="61830"/>
    <cellStyle name="Note 5 5 4 2 3" xfId="61831"/>
    <cellStyle name="Note 5 5 4 3" xfId="61832"/>
    <cellStyle name="Note 5 5 4 3 2" xfId="61833"/>
    <cellStyle name="Note 5 5 4 3 3" xfId="61834"/>
    <cellStyle name="Note 5 5 4 4" xfId="61835"/>
    <cellStyle name="Note 5 5 4 4 2" xfId="61836"/>
    <cellStyle name="Note 5 5 4 5" xfId="61837"/>
    <cellStyle name="Note 5 5 4 6" xfId="61838"/>
    <cellStyle name="Note 5 5 5" xfId="61839"/>
    <cellStyle name="Note 5 5 5 2" xfId="61840"/>
    <cellStyle name="Note 5 5 5 2 2" xfId="61841"/>
    <cellStyle name="Note 5 5 5 2 3" xfId="61842"/>
    <cellStyle name="Note 5 5 5 3" xfId="61843"/>
    <cellStyle name="Note 5 5 5 3 2" xfId="61844"/>
    <cellStyle name="Note 5 5 5 4" xfId="61845"/>
    <cellStyle name="Note 5 5 5 5" xfId="61846"/>
    <cellStyle name="Note 5 5 6" xfId="61847"/>
    <cellStyle name="Note 5 5 6 2" xfId="61848"/>
    <cellStyle name="Note 5 5 6 3" xfId="61849"/>
    <cellStyle name="Note 5 5 7" xfId="61850"/>
    <cellStyle name="Note 5 5 7 2" xfId="61851"/>
    <cellStyle name="Note 5 5 7 3" xfId="61852"/>
    <cellStyle name="Note 5 5 8" xfId="61853"/>
    <cellStyle name="Note 5 5 8 2" xfId="61854"/>
    <cellStyle name="Note 5 5 9" xfId="61855"/>
    <cellStyle name="Note 5 6" xfId="6614"/>
    <cellStyle name="Note 5 6 2" xfId="11908"/>
    <cellStyle name="Note 5 6 2 2" xfId="61856"/>
    <cellStyle name="Note 5 6 2 2 2" xfId="61857"/>
    <cellStyle name="Note 5 6 2 2 3" xfId="61858"/>
    <cellStyle name="Note 5 6 2 3" xfId="61859"/>
    <cellStyle name="Note 5 6 2 3 2" xfId="61860"/>
    <cellStyle name="Note 5 6 2 3 3" xfId="61861"/>
    <cellStyle name="Note 5 6 2 4" xfId="61862"/>
    <cellStyle name="Note 5 6 2 4 2" xfId="61863"/>
    <cellStyle name="Note 5 6 2 5" xfId="61864"/>
    <cellStyle name="Note 5 6 2 6" xfId="61865"/>
    <cellStyle name="Note 5 6 3" xfId="61866"/>
    <cellStyle name="Note 5 6 3 2" xfId="61867"/>
    <cellStyle name="Note 5 6 3 2 2" xfId="61868"/>
    <cellStyle name="Note 5 6 3 2 3" xfId="61869"/>
    <cellStyle name="Note 5 6 3 3" xfId="61870"/>
    <cellStyle name="Note 5 6 3 3 2" xfId="61871"/>
    <cellStyle name="Note 5 6 3 3 3" xfId="61872"/>
    <cellStyle name="Note 5 6 3 4" xfId="61873"/>
    <cellStyle name="Note 5 6 3 4 2" xfId="61874"/>
    <cellStyle name="Note 5 6 3 5" xfId="61875"/>
    <cellStyle name="Note 5 6 3 6" xfId="61876"/>
    <cellStyle name="Note 5 6 4" xfId="61877"/>
    <cellStyle name="Note 5 6 4 2" xfId="61878"/>
    <cellStyle name="Note 5 6 4 2 2" xfId="61879"/>
    <cellStyle name="Note 5 6 4 2 3" xfId="61880"/>
    <cellStyle name="Note 5 6 4 3" xfId="61881"/>
    <cellStyle name="Note 5 6 4 3 2" xfId="61882"/>
    <cellStyle name="Note 5 6 4 4" xfId="61883"/>
    <cellStyle name="Note 5 6 4 5" xfId="61884"/>
    <cellStyle name="Note 5 6 5" xfId="61885"/>
    <cellStyle name="Note 5 6 5 2" xfId="61886"/>
    <cellStyle name="Note 5 6 5 3" xfId="61887"/>
    <cellStyle name="Note 5 6 6" xfId="61888"/>
    <cellStyle name="Note 5 6 6 2" xfId="61889"/>
    <cellStyle name="Note 5 6 6 3" xfId="61890"/>
    <cellStyle name="Note 5 6 7" xfId="61891"/>
    <cellStyle name="Note 5 6 7 2" xfId="61892"/>
    <cellStyle name="Note 5 6 8" xfId="61893"/>
    <cellStyle name="Note 5 6 9" xfId="61894"/>
    <cellStyle name="Note 5 7" xfId="6615"/>
    <cellStyle name="Note 5 7 2" xfId="11909"/>
    <cellStyle name="Note 5 7 2 2" xfId="61895"/>
    <cellStyle name="Note 5 7 2 2 2" xfId="61896"/>
    <cellStyle name="Note 5 7 2 2 3" xfId="61897"/>
    <cellStyle name="Note 5 7 2 3" xfId="61898"/>
    <cellStyle name="Note 5 7 2 3 2" xfId="61899"/>
    <cellStyle name="Note 5 7 2 3 3" xfId="61900"/>
    <cellStyle name="Note 5 7 2 4" xfId="61901"/>
    <cellStyle name="Note 5 7 2 4 2" xfId="61902"/>
    <cellStyle name="Note 5 7 2 5" xfId="61903"/>
    <cellStyle name="Note 5 7 2 6" xfId="61904"/>
    <cellStyle name="Note 5 7 3" xfId="61905"/>
    <cellStyle name="Note 5 7 3 2" xfId="61906"/>
    <cellStyle name="Note 5 7 3 2 2" xfId="61907"/>
    <cellStyle name="Note 5 7 3 2 3" xfId="61908"/>
    <cellStyle name="Note 5 7 3 3" xfId="61909"/>
    <cellStyle name="Note 5 7 3 3 2" xfId="61910"/>
    <cellStyle name="Note 5 7 3 3 3" xfId="61911"/>
    <cellStyle name="Note 5 7 3 4" xfId="61912"/>
    <cellStyle name="Note 5 7 3 4 2" xfId="61913"/>
    <cellStyle name="Note 5 7 3 5" xfId="61914"/>
    <cellStyle name="Note 5 7 3 6" xfId="61915"/>
    <cellStyle name="Note 5 7 4" xfId="61916"/>
    <cellStyle name="Note 5 7 4 2" xfId="61917"/>
    <cellStyle name="Note 5 7 4 2 2" xfId="61918"/>
    <cellStyle name="Note 5 7 4 2 3" xfId="61919"/>
    <cellStyle name="Note 5 7 4 3" xfId="61920"/>
    <cellStyle name="Note 5 7 4 3 2" xfId="61921"/>
    <cellStyle name="Note 5 7 4 4" xfId="61922"/>
    <cellStyle name="Note 5 7 4 5" xfId="61923"/>
    <cellStyle name="Note 5 7 5" xfId="61924"/>
    <cellStyle name="Note 5 7 5 2" xfId="61925"/>
    <cellStyle name="Note 5 7 5 3" xfId="61926"/>
    <cellStyle name="Note 5 7 6" xfId="61927"/>
    <cellStyle name="Note 5 7 6 2" xfId="61928"/>
    <cellStyle name="Note 5 7 6 3" xfId="61929"/>
    <cellStyle name="Note 5 7 7" xfId="61930"/>
    <cellStyle name="Note 5 7 7 2" xfId="61931"/>
    <cellStyle name="Note 5 7 8" xfId="61932"/>
    <cellStyle name="Note 5 7 9" xfId="61933"/>
    <cellStyle name="Note 5 8" xfId="6616"/>
    <cellStyle name="Note 5 8 2" xfId="11910"/>
    <cellStyle name="Note 5 8 2 2" xfId="61934"/>
    <cellStyle name="Note 5 8 2 3" xfId="61935"/>
    <cellStyle name="Note 5 8 3" xfId="61936"/>
    <cellStyle name="Note 5 8 3 2" xfId="61937"/>
    <cellStyle name="Note 5 8 3 3" xfId="61938"/>
    <cellStyle name="Note 5 8 4" xfId="61939"/>
    <cellStyle name="Note 5 8 4 2" xfId="61940"/>
    <cellStyle name="Note 5 8 5" xfId="61941"/>
    <cellStyle name="Note 5 8 6" xfId="61942"/>
    <cellStyle name="Note 5 9" xfId="6617"/>
    <cellStyle name="Note 5 9 2" xfId="11911"/>
    <cellStyle name="Note 5 9 2 2" xfId="61943"/>
    <cellStyle name="Note 5 9 2 3" xfId="61944"/>
    <cellStyle name="Note 5 9 3" xfId="61945"/>
    <cellStyle name="Note 5 9 3 2" xfId="61946"/>
    <cellStyle name="Note 5 9 3 3" xfId="61947"/>
    <cellStyle name="Note 5 9 4" xfId="61948"/>
    <cellStyle name="Note 5 9 4 2" xfId="61949"/>
    <cellStyle name="Note 5 9 5" xfId="61950"/>
    <cellStyle name="Note 5 9 6" xfId="6195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52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53"/>
    <cellStyle name="Output 5" xfId="11979"/>
    <cellStyle name="Output 5 2" xfId="61954"/>
    <cellStyle name="Output 6" xfId="11980"/>
    <cellStyle name="Output 6 2" xfId="61955"/>
    <cellStyle name="Output 7" xfId="11981"/>
    <cellStyle name="Output 7 2" xfId="61956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7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8"/>
    <cellStyle name="Percent 2 4 3" xfId="61959"/>
    <cellStyle name="Percent 2 5" xfId="61960"/>
    <cellStyle name="Percent 2 5 2" xfId="61961"/>
    <cellStyle name="Percent 2 6" xfId="61962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63"/>
    <cellStyle name="Percent 3 5 3" xfId="6947"/>
    <cellStyle name="Percent 3 5 3 2" xfId="6948"/>
    <cellStyle name="Percent 3 5 3 2 2" xfId="6949"/>
    <cellStyle name="Percent 3 5 3 3" xfId="6950"/>
    <cellStyle name="Percent 3 5 3 3 2" xfId="61964"/>
    <cellStyle name="Percent 3 5 3 4" xfId="61965"/>
    <cellStyle name="Percent 3 5 3 5" xfId="61966"/>
    <cellStyle name="Percent 3 5 4" xfId="6951"/>
    <cellStyle name="Percent 3 5 4 2" xfId="6952"/>
    <cellStyle name="Percent 3 5 4 2 2" xfId="61967"/>
    <cellStyle name="Percent 3 5 4 2 2 2" xfId="61968"/>
    <cellStyle name="Percent 3 5 4 2 2 2 2" xfId="61969"/>
    <cellStyle name="Percent 3 5 4 2 2 2 3" xfId="61970"/>
    <cellStyle name="Percent 3 5 4 2 2 2 4" xfId="61971"/>
    <cellStyle name="Percent 3 5 4 2 2 3" xfId="61972"/>
    <cellStyle name="Percent 3 5 4 2 2 3 2" xfId="61973"/>
    <cellStyle name="Percent 3 5 4 2 2 3 3" xfId="61974"/>
    <cellStyle name="Percent 3 5 4 2 2 4" xfId="61975"/>
    <cellStyle name="Percent 3 5 4 2 2 4 2" xfId="61976"/>
    <cellStyle name="Percent 3 5 4 2 2 5" xfId="61977"/>
    <cellStyle name="Percent 3 5 4 2 2 6" xfId="61978"/>
    <cellStyle name="Percent 3 5 4 2 3" xfId="61979"/>
    <cellStyle name="Percent 3 5 4 2 3 2" xfId="61980"/>
    <cellStyle name="Percent 3 5 4 2 4" xfId="61981"/>
    <cellStyle name="Percent 3 5 4 2 5" xfId="61982"/>
    <cellStyle name="Percent 3 5 4 3" xfId="61983"/>
    <cellStyle name="Percent 3 5 4 3 2" xfId="61984"/>
    <cellStyle name="Percent 3 5 4 4" xfId="61985"/>
    <cellStyle name="Percent 3 5 4 4 2" xfId="61986"/>
    <cellStyle name="Percent 3 5 4 5" xfId="61987"/>
    <cellStyle name="Percent 3 5 4 6" xfId="61988"/>
    <cellStyle name="Percent 3 5 5" xfId="6953"/>
    <cellStyle name="Percent 3 5 5 2" xfId="61989"/>
    <cellStyle name="Percent 3 5 6" xfId="14304"/>
    <cellStyle name="Percent 3 5 6 2" xfId="61990"/>
    <cellStyle name="Percent 3 5 7" xfId="61991"/>
    <cellStyle name="Percent 3 5 8" xfId="61992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93"/>
    <cellStyle name="Percent 5 4" xfId="61994"/>
    <cellStyle name="Percent 5 5" xfId="61995"/>
    <cellStyle name="Percent 6" xfId="7004"/>
    <cellStyle name="Percent 6 2" xfId="7005"/>
    <cellStyle name="Percent 6 2 2" xfId="61996"/>
    <cellStyle name="Percent 6 3" xfId="13811"/>
    <cellStyle name="Percent 6 3 2" xfId="61997"/>
    <cellStyle name="Percent 6 4" xfId="61998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9"/>
    <cellStyle name="PSInt" xfId="7027"/>
    <cellStyle name="PSSpacer" xfId="7028"/>
    <cellStyle name="PSSpacer 2" xfId="62000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2001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2002"/>
    <cellStyle name="Total 6" xfId="13479"/>
    <cellStyle name="Total 6 2" xfId="62003"/>
    <cellStyle name="Total 7" xfId="13480"/>
    <cellStyle name="Total 7 2" xfId="62004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5"/>
    <cellStyle name="Warning Text 2" xfId="8676"/>
    <cellStyle name="Warning Text 2 2" xfId="8677"/>
    <cellStyle name="Warning Text 2 2 2" xfId="14314"/>
    <cellStyle name="Warning Text 2 3" xfId="13814"/>
    <cellStyle name="Warning Text 2 4" xfId="62006"/>
    <cellStyle name="Warning Text 2 5" xfId="62007"/>
    <cellStyle name="Warning Text 2 6" xfId="62008"/>
    <cellStyle name="Warning Text 3" xfId="8678"/>
    <cellStyle name="Warning Text 3 2" xfId="13815"/>
    <cellStyle name="Warning Text 3 3" xfId="62009"/>
    <cellStyle name="Warning Text 4" xfId="8679"/>
    <cellStyle name="Warning Text 4 2" xfId="13816"/>
    <cellStyle name="Warning Text 5" xfId="13494"/>
    <cellStyle name="Warning Text 5 2" xfId="62010"/>
    <cellStyle name="Warning Text 6" xfId="13495"/>
    <cellStyle name="Warning Text 6 2" xfId="62011"/>
    <cellStyle name="Warning Text 7" xfId="13496"/>
    <cellStyle name="Warning Text 7 2" xfId="62012"/>
    <cellStyle name="Warning Text 8" xfId="13497"/>
    <cellStyle name="Warning Text 8 2" xfId="62013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37" sqref="C37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3" t="s">
        <v>123</v>
      </c>
      <c r="B1" s="63"/>
      <c r="C1" s="63"/>
    </row>
    <row r="2" spans="1:3" ht="15.75" x14ac:dyDescent="0.25">
      <c r="A2" s="63" t="s">
        <v>3</v>
      </c>
      <c r="B2" s="63"/>
      <c r="C2" s="63"/>
    </row>
    <row r="3" spans="1:3" ht="15.75" x14ac:dyDescent="0.25">
      <c r="A3" s="63" t="s">
        <v>4</v>
      </c>
      <c r="B3" s="63"/>
      <c r="C3" s="63"/>
    </row>
    <row r="8" spans="1:3" x14ac:dyDescent="0.2">
      <c r="A8" s="3" t="s">
        <v>5</v>
      </c>
    </row>
    <row r="9" spans="1:3" x14ac:dyDescent="0.2">
      <c r="A9" s="2" t="s">
        <v>6</v>
      </c>
      <c r="C9" s="4" t="s">
        <v>123</v>
      </c>
    </row>
    <row r="10" spans="1:3" x14ac:dyDescent="0.2">
      <c r="A10" s="2" t="s">
        <v>7</v>
      </c>
      <c r="C10" s="4" t="s">
        <v>146</v>
      </c>
    </row>
    <row r="11" spans="1:3" x14ac:dyDescent="0.2">
      <c r="A11" s="2" t="s">
        <v>8</v>
      </c>
      <c r="C11" s="4" t="s">
        <v>9</v>
      </c>
    </row>
    <row r="12" spans="1:3" x14ac:dyDescent="0.2">
      <c r="C12" s="4" t="s">
        <v>10</v>
      </c>
    </row>
    <row r="13" spans="1:3" x14ac:dyDescent="0.2">
      <c r="C13" s="4" t="s">
        <v>11</v>
      </c>
    </row>
    <row r="14" spans="1:3" x14ac:dyDescent="0.2">
      <c r="C14" s="4" t="s">
        <v>12</v>
      </c>
    </row>
    <row r="15" spans="1:3" x14ac:dyDescent="0.2">
      <c r="C15" s="4" t="s">
        <v>13</v>
      </c>
    </row>
    <row r="16" spans="1:3" x14ac:dyDescent="0.2">
      <c r="C16" s="4" t="s">
        <v>14</v>
      </c>
    </row>
    <row r="17" spans="1:3" x14ac:dyDescent="0.2">
      <c r="A17" s="2" t="s">
        <v>15</v>
      </c>
      <c r="C17" s="4" t="s">
        <v>16</v>
      </c>
    </row>
    <row r="18" spans="1:3" x14ac:dyDescent="0.2">
      <c r="C18" s="4" t="s">
        <v>17</v>
      </c>
    </row>
    <row r="19" spans="1:3" x14ac:dyDescent="0.2">
      <c r="C19" s="4" t="s">
        <v>18</v>
      </c>
    </row>
    <row r="20" spans="1:3" x14ac:dyDescent="0.2">
      <c r="C20" s="4" t="s">
        <v>19</v>
      </c>
    </row>
    <row r="21" spans="1:3" x14ac:dyDescent="0.2">
      <c r="C21" s="4" t="s">
        <v>20</v>
      </c>
    </row>
    <row r="22" spans="1:3" x14ac:dyDescent="0.2">
      <c r="C22" s="4" t="s">
        <v>21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22</v>
      </c>
      <c r="C28" s="6"/>
    </row>
    <row r="29" spans="1:3" x14ac:dyDescent="0.2">
      <c r="A29" s="2" t="s">
        <v>27</v>
      </c>
      <c r="C29" s="2" t="s">
        <v>28</v>
      </c>
    </row>
    <row r="30" spans="1:3" x14ac:dyDescent="0.2">
      <c r="A30" s="2" t="s">
        <v>25</v>
      </c>
      <c r="C30" s="2" t="s">
        <v>26</v>
      </c>
    </row>
    <row r="31" spans="1:3" x14ac:dyDescent="0.2">
      <c r="A31" s="2" t="s">
        <v>23</v>
      </c>
      <c r="C31" s="2" t="s">
        <v>24</v>
      </c>
    </row>
    <row r="35" spans="1:3" x14ac:dyDescent="0.2">
      <c r="A35" s="3" t="s">
        <v>29</v>
      </c>
    </row>
    <row r="36" spans="1:3" x14ac:dyDescent="0.2">
      <c r="A36" s="2" t="s">
        <v>30</v>
      </c>
      <c r="C36" s="2" t="str">
        <f>CONCATENATE($A$35,"   ", A36)</f>
        <v>WITNESS:   K. W. BLAKE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C30" sqref="C30"/>
    </sheetView>
  </sheetViews>
  <sheetFormatPr defaultRowHeight="10.5" x14ac:dyDescent="0.15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ht="12.75" x14ac:dyDescent="0.2">
      <c r="A6" s="64" t="s">
        <v>90</v>
      </c>
      <c r="B6" s="64"/>
      <c r="C6" s="64"/>
    </row>
    <row r="7" spans="1:3" ht="12.75" x14ac:dyDescent="0.2">
      <c r="A7" s="38"/>
      <c r="B7" s="38"/>
      <c r="C7" s="38"/>
    </row>
    <row r="8" spans="1:3" ht="12.75" x14ac:dyDescent="0.2">
      <c r="A8" s="64" t="s">
        <v>91</v>
      </c>
      <c r="B8" s="64"/>
      <c r="C8" s="64"/>
    </row>
    <row r="9" spans="1:3" ht="12.75" x14ac:dyDescent="0.2">
      <c r="A9" s="38"/>
      <c r="B9" s="38"/>
      <c r="C9" s="38"/>
    </row>
    <row r="10" spans="1:3" ht="12.75" x14ac:dyDescent="0.2">
      <c r="A10" s="65" t="str">
        <f>'Rate Case Constants'!C9</f>
        <v>LOUISVILLE GAS AND ELECTRIC COMPANY</v>
      </c>
      <c r="B10" s="64"/>
      <c r="C10" s="64"/>
    </row>
    <row r="11" spans="1:3" ht="12.75" x14ac:dyDescent="0.2">
      <c r="A11" s="38"/>
      <c r="B11" s="38"/>
      <c r="C11" s="38"/>
    </row>
    <row r="12" spans="1:3" ht="12.75" x14ac:dyDescent="0.2">
      <c r="A12" s="65" t="str">
        <f>'Rate Case Constants'!C10</f>
        <v>CASE NO. 2014-00372 - GAS OPERATIONS</v>
      </c>
      <c r="B12" s="64"/>
      <c r="C12" s="64"/>
    </row>
    <row r="13" spans="1:3" ht="12.75" x14ac:dyDescent="0.2">
      <c r="A13" s="38"/>
      <c r="B13" s="38"/>
      <c r="C13" s="38"/>
    </row>
    <row r="14" spans="1:3" ht="12.75" x14ac:dyDescent="0.2">
      <c r="A14" s="38"/>
      <c r="B14" s="38"/>
      <c r="C14" s="38"/>
    </row>
    <row r="15" spans="1:3" ht="12.75" x14ac:dyDescent="0.2">
      <c r="A15" s="38"/>
      <c r="B15" s="38"/>
      <c r="C15" s="38"/>
    </row>
    <row r="16" spans="1:3" ht="12.75" x14ac:dyDescent="0.2">
      <c r="A16" s="39" t="s">
        <v>92</v>
      </c>
      <c r="B16" s="38"/>
      <c r="C16" s="56" t="str">
        <f>'Rate Case Constants'!C16</f>
        <v>FOR THE 12 MONTHS ENDED FEBRUARY 28, 2015</v>
      </c>
    </row>
    <row r="17" spans="1:3" ht="12.75" x14ac:dyDescent="0.2">
      <c r="A17" s="38"/>
      <c r="B17" s="38"/>
      <c r="C17" s="38"/>
    </row>
    <row r="18" spans="1:3" ht="12.75" x14ac:dyDescent="0.2">
      <c r="A18" s="39" t="s">
        <v>93</v>
      </c>
      <c r="B18" s="38"/>
      <c r="C18" s="56" t="str">
        <f>'Rate Case Constants'!C22</f>
        <v>FOR THE 12 MONTHS ENDED JUNE 30, 2016</v>
      </c>
    </row>
    <row r="19" spans="1:3" ht="12.75" x14ac:dyDescent="0.2">
      <c r="A19" s="38"/>
      <c r="B19" s="38"/>
      <c r="C19" s="38"/>
    </row>
    <row r="20" spans="1:3" ht="12.75" x14ac:dyDescent="0.2">
      <c r="A20" s="38"/>
      <c r="B20" s="38"/>
      <c r="C20" s="38"/>
    </row>
    <row r="21" spans="1:3" ht="12.75" x14ac:dyDescent="0.2">
      <c r="A21" s="40" t="s">
        <v>31</v>
      </c>
      <c r="B21" s="41"/>
      <c r="C21" s="40" t="s">
        <v>32</v>
      </c>
    </row>
    <row r="22" spans="1:3" ht="12.75" x14ac:dyDescent="0.2">
      <c r="A22" s="38"/>
      <c r="B22" s="38"/>
      <c r="C22" s="38"/>
    </row>
    <row r="23" spans="1:3" ht="12.75" x14ac:dyDescent="0.2">
      <c r="A23" s="38"/>
      <c r="B23" s="38"/>
      <c r="C23" s="38"/>
    </row>
    <row r="24" spans="1:3" ht="12.75" x14ac:dyDescent="0.2">
      <c r="A24" s="42" t="s">
        <v>56</v>
      </c>
      <c r="B24" s="43"/>
      <c r="C24" s="42" t="s">
        <v>55</v>
      </c>
    </row>
    <row r="25" spans="1:3" ht="12.75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zoomScaleNormal="100" workbookViewId="0">
      <selection sqref="A1:E1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6" t="str">
        <f>'Rate Case Constants'!C9</f>
        <v>LOUISVILLE GAS AND ELECTRIC COMPANY</v>
      </c>
      <c r="B1" s="67"/>
      <c r="C1" s="67"/>
      <c r="D1" s="67"/>
      <c r="E1" s="67"/>
    </row>
    <row r="2" spans="1:5" s="7" customFormat="1" ht="20.100000000000001" customHeight="1" x14ac:dyDescent="0.2">
      <c r="A2" s="66" t="str">
        <f>'Rate Case Constants'!C10</f>
        <v>CASE NO. 2014-00372 - GAS OPERATIONS</v>
      </c>
      <c r="B2" s="67"/>
      <c r="C2" s="67"/>
      <c r="D2" s="67"/>
      <c r="E2" s="67"/>
    </row>
    <row r="3" spans="1:5" s="7" customFormat="1" ht="20.100000000000001" customHeight="1" x14ac:dyDescent="0.2">
      <c r="A3" s="67" t="s">
        <v>55</v>
      </c>
      <c r="B3" s="67"/>
      <c r="C3" s="67"/>
      <c r="D3" s="67"/>
      <c r="E3" s="67"/>
    </row>
    <row r="4" spans="1:5" s="7" customFormat="1" ht="20.100000000000001" customHeight="1" x14ac:dyDescent="0.2">
      <c r="A4" s="67" t="str">
        <f>'Rate Case Constants'!C15</f>
        <v>BASE YEAR FOR THE 12 MONTHS ENDED FEBRUARY 28, 2015</v>
      </c>
      <c r="B4" s="67"/>
      <c r="C4" s="67"/>
      <c r="D4" s="67"/>
      <c r="E4" s="67"/>
    </row>
    <row r="5" spans="1:5" s="7" customFormat="1" ht="20.100000000000001" customHeight="1" x14ac:dyDescent="0.2">
      <c r="A5" s="67" t="str">
        <f>'Rate Case Constants'!C21</f>
        <v>FORECAST PERIOD FOR THE 12 MONTHS ENDED JUNE 30, 2016</v>
      </c>
      <c r="B5" s="67"/>
      <c r="C5" s="67"/>
      <c r="D5" s="67"/>
      <c r="E5" s="67"/>
    </row>
    <row r="6" spans="1:5" s="7" customFormat="1" ht="20.100000000000001" customHeight="1" x14ac:dyDescent="0.2">
      <c r="A6" s="58"/>
      <c r="B6" s="58"/>
      <c r="C6" s="58"/>
      <c r="D6" s="58"/>
      <c r="E6" s="58"/>
    </row>
    <row r="7" spans="1:5" s="7" customFormat="1" ht="20.100000000000001" customHeight="1" x14ac:dyDescent="0.2">
      <c r="A7" s="8" t="s">
        <v>45</v>
      </c>
      <c r="E7" s="9" t="s">
        <v>60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46</v>
      </c>
    </row>
    <row r="9" spans="1:5" s="7" customFormat="1" ht="20.100000000000001" customHeight="1" x14ac:dyDescent="0.2">
      <c r="A9" s="8" t="s">
        <v>39</v>
      </c>
      <c r="E9" s="10" t="str">
        <f>'Rate Case Constants'!C36</f>
        <v>WITNESS:   K. W. BLAKE</v>
      </c>
    </row>
    <row r="10" spans="1:5" s="7" customFormat="1" ht="20.100000000000001" customHeight="1" x14ac:dyDescent="0.2"/>
    <row r="11" spans="1:5" ht="66" customHeight="1" x14ac:dyDescent="0.2">
      <c r="A11" s="19" t="s">
        <v>40</v>
      </c>
      <c r="B11" s="19" t="s">
        <v>32</v>
      </c>
      <c r="C11" s="19" t="s">
        <v>57</v>
      </c>
      <c r="D11" s="19" t="s">
        <v>58</v>
      </c>
      <c r="E11" s="19" t="s">
        <v>59</v>
      </c>
    </row>
    <row r="12" spans="1:5" ht="18.95" customHeight="1" x14ac:dyDescent="0.2">
      <c r="A12" s="12"/>
      <c r="B12" s="17"/>
      <c r="C12" s="17"/>
      <c r="D12" s="18" t="s">
        <v>41</v>
      </c>
      <c r="E12" s="18" t="s">
        <v>41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140</v>
      </c>
      <c r="C14" s="16" t="s">
        <v>64</v>
      </c>
      <c r="D14" s="14">
        <f>'SCH C-1'!C32</f>
        <v>492916323.30851769</v>
      </c>
      <c r="E14" s="14">
        <f>'SCH C-1'!E32</f>
        <v>524072006.74967819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61</v>
      </c>
      <c r="C16" s="16" t="s">
        <v>33</v>
      </c>
      <c r="D16" s="14">
        <f>'SCH C-1'!C30</f>
        <v>31495744.711745739</v>
      </c>
      <c r="E16" s="14">
        <f>'SCH C-1'!E30</f>
        <v>29636471.616096511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62</v>
      </c>
      <c r="C18" s="16"/>
      <c r="D18" s="27">
        <f>D16/D14</f>
        <v>6.3896737077689489E-2</v>
      </c>
      <c r="E18" s="27">
        <f>E16/E14</f>
        <v>5.6550380929337264E-2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63</v>
      </c>
      <c r="C20" s="16" t="s">
        <v>64</v>
      </c>
      <c r="D20" s="27">
        <f>'SCH J-1 G'!K43</f>
        <v>7.2303283366806997E-2</v>
      </c>
      <c r="E20" s="27">
        <f>'SCH J-1 G'!L21</f>
        <v>7.3510296068155262E-2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65</v>
      </c>
      <c r="C22" s="16" t="s">
        <v>33</v>
      </c>
      <c r="D22" s="14">
        <f>D14*D20</f>
        <v>35639468.600300409</v>
      </c>
      <c r="E22" s="14">
        <f>E14*E20</f>
        <v>38524688.37720111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66</v>
      </c>
      <c r="C24" s="16" t="s">
        <v>33</v>
      </c>
      <c r="D24" s="14">
        <f>D22-D16</f>
        <v>4143723.8885546699</v>
      </c>
      <c r="E24" s="14">
        <f>E22-E16</f>
        <v>8888216.7611045986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67</v>
      </c>
      <c r="C26" s="16" t="s">
        <v>68</v>
      </c>
      <c r="D26" s="28">
        <f>'SCH H-1'!E34</f>
        <v>1.6085806148246027</v>
      </c>
      <c r="E26" s="28">
        <f>D26</f>
        <v>1.6085806148246027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69</v>
      </c>
      <c r="C28" s="16"/>
      <c r="D28" s="14">
        <f>D24*D26</f>
        <v>6665513.920314664</v>
      </c>
      <c r="E28" s="14">
        <f>E24*E26</f>
        <v>14297413.182271974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70</v>
      </c>
      <c r="C30" s="16" t="s">
        <v>33</v>
      </c>
      <c r="D30" s="14"/>
      <c r="E30" s="14">
        <f>'SCH C-1'!F15</f>
        <v>14297413.182271961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71</v>
      </c>
      <c r="C32" s="16" t="s">
        <v>33</v>
      </c>
      <c r="D32" s="14"/>
      <c r="E32" s="14">
        <f>'SCH C-1'!E18</f>
        <v>148090584.37434307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72</v>
      </c>
      <c r="C34" s="16"/>
      <c r="D34" s="27"/>
      <c r="E34" s="29">
        <f>E30+E32</f>
        <v>162387997.55661502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3"/>
  <sheetViews>
    <sheetView zoomScaleNormal="100" workbookViewId="0">
      <selection activeCell="A9" sqref="A9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2.7109375" style="11" customWidth="1"/>
    <col min="11" max="16384" width="9.140625" style="11"/>
  </cols>
  <sheetData>
    <row r="1" spans="1:10" s="7" customFormat="1" ht="20.100000000000001" customHeight="1" x14ac:dyDescent="0.2">
      <c r="A1" s="66" t="s">
        <v>123</v>
      </c>
      <c r="B1" s="67"/>
      <c r="C1" s="67"/>
      <c r="D1" s="67"/>
      <c r="E1" s="67"/>
      <c r="F1" s="67"/>
      <c r="G1" s="67"/>
    </row>
    <row r="2" spans="1:10" s="7" customFormat="1" ht="20.100000000000001" customHeight="1" x14ac:dyDescent="0.2">
      <c r="A2" s="66" t="s">
        <v>146</v>
      </c>
      <c r="B2" s="67"/>
      <c r="C2" s="67"/>
      <c r="D2" s="67"/>
      <c r="E2" s="67"/>
      <c r="F2" s="67"/>
      <c r="G2" s="67"/>
    </row>
    <row r="3" spans="1:10" s="7" customFormat="1" ht="20.100000000000001" customHeight="1" x14ac:dyDescent="0.2">
      <c r="A3" s="67" t="s">
        <v>54</v>
      </c>
      <c r="B3" s="67"/>
      <c r="C3" s="67"/>
      <c r="D3" s="67"/>
      <c r="E3" s="67"/>
      <c r="F3" s="67"/>
      <c r="G3" s="67"/>
    </row>
    <row r="4" spans="1:10" s="7" customFormat="1" ht="20.100000000000001" customHeight="1" x14ac:dyDescent="0.2">
      <c r="A4" s="66" t="s">
        <v>14</v>
      </c>
      <c r="B4" s="67"/>
      <c r="C4" s="67"/>
      <c r="D4" s="67"/>
      <c r="E4" s="67"/>
      <c r="F4" s="67"/>
      <c r="G4" s="67"/>
    </row>
    <row r="5" spans="1:10" s="7" customFormat="1" ht="20.100000000000001" customHeight="1" x14ac:dyDescent="0.2">
      <c r="A5" s="66" t="s">
        <v>21</v>
      </c>
      <c r="B5" s="67"/>
      <c r="C5" s="67"/>
      <c r="D5" s="67"/>
      <c r="E5" s="67"/>
      <c r="F5" s="67"/>
      <c r="G5" s="67"/>
    </row>
    <row r="6" spans="1:10" s="7" customFormat="1" ht="20.100000000000001" customHeight="1" x14ac:dyDescent="0.2">
      <c r="A6" s="61"/>
      <c r="B6" s="61"/>
      <c r="C6" s="61"/>
      <c r="D6" s="61"/>
      <c r="E6" s="61"/>
      <c r="F6" s="61"/>
      <c r="G6" s="61"/>
    </row>
    <row r="7" spans="1:10" s="7" customFormat="1" ht="20.100000000000001" customHeight="1" x14ac:dyDescent="0.2">
      <c r="A7" s="8" t="s">
        <v>45</v>
      </c>
      <c r="G7" s="9" t="s">
        <v>47</v>
      </c>
    </row>
    <row r="8" spans="1:10" s="7" customFormat="1" ht="20.100000000000001" customHeight="1" x14ac:dyDescent="0.2">
      <c r="A8" s="7" t="s">
        <v>148</v>
      </c>
      <c r="G8" s="9" t="s">
        <v>46</v>
      </c>
    </row>
    <row r="9" spans="1:10" s="7" customFormat="1" ht="20.100000000000001" customHeight="1" x14ac:dyDescent="0.2">
      <c r="A9" s="8" t="s">
        <v>39</v>
      </c>
      <c r="D9" s="8"/>
      <c r="F9" s="8"/>
      <c r="G9" s="10" t="s">
        <v>74</v>
      </c>
    </row>
    <row r="10" spans="1:10" s="7" customFormat="1" ht="20.100000000000001" customHeight="1" x14ac:dyDescent="0.2"/>
    <row r="11" spans="1:10" ht="66" customHeight="1" x14ac:dyDescent="0.2">
      <c r="A11" s="19" t="s">
        <v>40</v>
      </c>
      <c r="B11" s="19" t="s">
        <v>32</v>
      </c>
      <c r="C11" s="19" t="s">
        <v>50</v>
      </c>
      <c r="D11" s="19" t="s">
        <v>51</v>
      </c>
      <c r="E11" s="19" t="s">
        <v>52</v>
      </c>
      <c r="F11" s="19" t="s">
        <v>94</v>
      </c>
      <c r="G11" s="19" t="s">
        <v>53</v>
      </c>
    </row>
    <row r="12" spans="1:10" ht="18.95" customHeight="1" x14ac:dyDescent="0.2">
      <c r="A12" s="12"/>
      <c r="B12" s="17"/>
      <c r="C12" s="60">
        <v>-1</v>
      </c>
      <c r="D12" s="60">
        <v>-2</v>
      </c>
      <c r="E12" s="60">
        <v>-3</v>
      </c>
      <c r="F12" s="60">
        <v>-4</v>
      </c>
      <c r="G12" s="60">
        <v>-5</v>
      </c>
    </row>
    <row r="13" spans="1:10" ht="18.95" customHeight="1" x14ac:dyDescent="0.2">
      <c r="A13" s="12"/>
      <c r="B13" s="17"/>
      <c r="C13" s="18" t="s">
        <v>41</v>
      </c>
      <c r="D13" s="18" t="s">
        <v>41</v>
      </c>
      <c r="E13" s="18" t="s">
        <v>41</v>
      </c>
      <c r="F13" s="18" t="s">
        <v>41</v>
      </c>
      <c r="G13" s="18" t="s">
        <v>41</v>
      </c>
    </row>
    <row r="14" spans="1:10" ht="18.95" customHeight="1" x14ac:dyDescent="0.2">
      <c r="A14" s="12">
        <v>1</v>
      </c>
      <c r="B14" s="22" t="s">
        <v>35</v>
      </c>
      <c r="C14" s="14"/>
      <c r="D14" s="14"/>
      <c r="E14" s="14"/>
      <c r="F14" s="14"/>
      <c r="G14" s="14"/>
    </row>
    <row r="15" spans="1:10" ht="18.95" customHeight="1" x14ac:dyDescent="0.2">
      <c r="A15" s="15">
        <f>A14+1</f>
        <v>2</v>
      </c>
      <c r="B15" s="13" t="s">
        <v>124</v>
      </c>
      <c r="C15" s="14">
        <v>142024912.76828155</v>
      </c>
      <c r="D15" s="14">
        <f t="shared" ref="D15:D16" si="0">E15-C15</f>
        <v>-1359106.9180773199</v>
      </c>
      <c r="E15" s="14">
        <v>140665805.85020423</v>
      </c>
      <c r="F15" s="14">
        <v>14297413.182271961</v>
      </c>
      <c r="G15" s="14">
        <f>SUM(E15:F15)</f>
        <v>154963219.03247619</v>
      </c>
      <c r="J15" s="14"/>
    </row>
    <row r="16" spans="1:10" ht="18.95" customHeight="1" x14ac:dyDescent="0.2">
      <c r="A16" s="15">
        <f>A15+1</f>
        <v>3</v>
      </c>
      <c r="B16" s="13" t="s">
        <v>37</v>
      </c>
      <c r="C16" s="14">
        <v>8694419.1208366491</v>
      </c>
      <c r="D16" s="14">
        <f t="shared" si="0"/>
        <v>-1269640.5966978148</v>
      </c>
      <c r="E16" s="14">
        <v>7424778.5241388343</v>
      </c>
      <c r="F16" s="14"/>
      <c r="G16" s="14">
        <f t="shared" ref="G16" si="1">SUM(E16:F16)</f>
        <v>7424778.5241388343</v>
      </c>
      <c r="J16" s="14"/>
    </row>
    <row r="17" spans="1:11" ht="18.95" customHeight="1" x14ac:dyDescent="0.2">
      <c r="A17" s="15"/>
      <c r="B17" s="13"/>
      <c r="J17" s="14"/>
    </row>
    <row r="18" spans="1:11" ht="18.95" customHeight="1" x14ac:dyDescent="0.2">
      <c r="A18" s="15">
        <f>A16+1</f>
        <v>4</v>
      </c>
      <c r="B18" s="23" t="s">
        <v>38</v>
      </c>
      <c r="C18" s="20">
        <f>SUM(C15:C16)</f>
        <v>150719331.88911819</v>
      </c>
      <c r="D18" s="20">
        <f>SUM(D15:D16)</f>
        <v>-2628747.5147751346</v>
      </c>
      <c r="E18" s="20">
        <f>SUM(E15:E16)</f>
        <v>148090584.37434307</v>
      </c>
      <c r="F18" s="20">
        <f>SUM(F15:F16)</f>
        <v>14297413.182271961</v>
      </c>
      <c r="G18" s="20">
        <f>SUM(G15:G16)</f>
        <v>162387997.55661502</v>
      </c>
      <c r="J18" s="14"/>
      <c r="K18" s="7"/>
    </row>
    <row r="19" spans="1:11" ht="18.95" customHeight="1" x14ac:dyDescent="0.2">
      <c r="B19" s="13"/>
      <c r="J19" s="62"/>
    </row>
    <row r="20" spans="1:11" ht="18.95" customHeight="1" x14ac:dyDescent="0.2">
      <c r="A20" s="15">
        <f>A18+1</f>
        <v>5</v>
      </c>
      <c r="B20" s="22" t="s">
        <v>36</v>
      </c>
    </row>
    <row r="21" spans="1:11" ht="18.95" customHeight="1" x14ac:dyDescent="0.2">
      <c r="A21" s="15">
        <f>A20+1</f>
        <v>6</v>
      </c>
      <c r="B21" s="13" t="s">
        <v>48</v>
      </c>
      <c r="C21" s="14">
        <v>63642923.744177848</v>
      </c>
      <c r="D21" s="14">
        <f t="shared" ref="D21:D26" si="2">E21-C21</f>
        <v>4571414.6023301184</v>
      </c>
      <c r="E21" s="14">
        <v>68214338.346507967</v>
      </c>
      <c r="F21" s="14">
        <v>45751.722183270278</v>
      </c>
      <c r="G21" s="14">
        <f t="shared" ref="G21:G26" si="3">SUM(E21:F21)</f>
        <v>68260090.068691239</v>
      </c>
    </row>
    <row r="22" spans="1:11" ht="18.95" customHeight="1" x14ac:dyDescent="0.2">
      <c r="A22" s="15">
        <f>A21+1</f>
        <v>7</v>
      </c>
      <c r="B22" s="1" t="s">
        <v>42</v>
      </c>
      <c r="C22" s="14">
        <v>27629913.581810445</v>
      </c>
      <c r="D22" s="14">
        <f t="shared" si="2"/>
        <v>1766710.2423904315</v>
      </c>
      <c r="E22" s="14">
        <v>29396623.824200876</v>
      </c>
      <c r="F22" s="14"/>
      <c r="G22" s="14">
        <f t="shared" si="3"/>
        <v>29396623.824200876</v>
      </c>
    </row>
    <row r="23" spans="1:11" ht="18.95" customHeight="1" x14ac:dyDescent="0.2">
      <c r="A23" s="15">
        <f t="shared" ref="A23:A26" si="4">A22+1</f>
        <v>8</v>
      </c>
      <c r="B23" s="1" t="s">
        <v>0</v>
      </c>
      <c r="C23" s="14">
        <v>8343938.4172772113</v>
      </c>
      <c r="D23" s="14">
        <f t="shared" si="2"/>
        <v>-169859.54598817881</v>
      </c>
      <c r="E23" s="14">
        <v>8174078.8712890325</v>
      </c>
      <c r="F23" s="14">
        <v>27908.550531794866</v>
      </c>
      <c r="G23" s="14">
        <f t="shared" si="3"/>
        <v>8201987.4218208278</v>
      </c>
    </row>
    <row r="24" spans="1:11" ht="18.95" customHeight="1" x14ac:dyDescent="0.2">
      <c r="A24" s="15">
        <f t="shared" si="4"/>
        <v>9</v>
      </c>
      <c r="B24" s="1" t="s">
        <v>49</v>
      </c>
      <c r="C24" s="14">
        <v>19700865.434106939</v>
      </c>
      <c r="D24" s="14">
        <f t="shared" si="2"/>
        <v>-6962723.7178582456</v>
      </c>
      <c r="E24" s="14">
        <v>12738141.716248693</v>
      </c>
      <c r="F24" s="14">
        <v>5335536.1484523052</v>
      </c>
      <c r="G24" s="14">
        <f t="shared" si="3"/>
        <v>18073677.864700999</v>
      </c>
    </row>
    <row r="25" spans="1:11" ht="18.95" customHeight="1" x14ac:dyDescent="0.2">
      <c r="A25" s="15">
        <f>A24+1</f>
        <v>10</v>
      </c>
      <c r="B25" s="1" t="s">
        <v>43</v>
      </c>
      <c r="C25" s="14">
        <v>-94054</v>
      </c>
      <c r="D25" s="14">
        <f t="shared" si="2"/>
        <v>24984</v>
      </c>
      <c r="E25" s="14">
        <v>-69070</v>
      </c>
      <c r="F25" s="14"/>
      <c r="G25" s="14">
        <f t="shared" si="3"/>
        <v>-69070</v>
      </c>
    </row>
    <row r="26" spans="1:11" ht="18.95" customHeight="1" x14ac:dyDescent="0.2">
      <c r="A26" s="15">
        <f t="shared" si="4"/>
        <v>11</v>
      </c>
      <c r="B26" s="1" t="s">
        <v>44</v>
      </c>
      <c r="C26" s="20">
        <v>0</v>
      </c>
      <c r="D26" s="20">
        <f t="shared" si="2"/>
        <v>0</v>
      </c>
      <c r="E26" s="20">
        <v>0</v>
      </c>
      <c r="F26" s="20"/>
      <c r="G26" s="20">
        <f t="shared" si="3"/>
        <v>0</v>
      </c>
    </row>
    <row r="27" spans="1:11" ht="18.95" customHeight="1" x14ac:dyDescent="0.2">
      <c r="B27" s="1"/>
    </row>
    <row r="28" spans="1:11" ht="18.95" customHeight="1" thickBot="1" x14ac:dyDescent="0.25">
      <c r="A28" s="15">
        <f>A26+1</f>
        <v>12</v>
      </c>
      <c r="B28" s="24" t="s">
        <v>1</v>
      </c>
      <c r="C28" s="21">
        <f>SUM(C21:C26)</f>
        <v>119223587.17737246</v>
      </c>
      <c r="D28" s="21">
        <f t="shared" ref="D28:G28" si="5">SUM(D21:D26)</f>
        <v>-769474.41912587453</v>
      </c>
      <c r="E28" s="21">
        <f t="shared" si="5"/>
        <v>118454112.75824656</v>
      </c>
      <c r="F28" s="21">
        <f t="shared" si="5"/>
        <v>5409196.4211673699</v>
      </c>
      <c r="G28" s="21">
        <f t="shared" si="5"/>
        <v>123863309.17941396</v>
      </c>
    </row>
    <row r="29" spans="1:11" ht="18.95" customHeight="1" thickTop="1" x14ac:dyDescent="0.2">
      <c r="B29" s="1"/>
    </row>
    <row r="30" spans="1:11" ht="18.95" customHeight="1" thickBot="1" x14ac:dyDescent="0.25">
      <c r="A30" s="15">
        <f>A28+1</f>
        <v>13</v>
      </c>
      <c r="B30" s="24" t="s">
        <v>2</v>
      </c>
      <c r="C30" s="21">
        <f>C18-C28</f>
        <v>31495744.711745739</v>
      </c>
      <c r="D30" s="21">
        <f>D18-D28</f>
        <v>-1859273.0956492601</v>
      </c>
      <c r="E30" s="21">
        <f>E18-E28</f>
        <v>29636471.616096511</v>
      </c>
      <c r="F30" s="21">
        <f>G30-E30</f>
        <v>8888216.7611045912</v>
      </c>
      <c r="G30" s="21">
        <f>G32*G34</f>
        <v>38524688.377201103</v>
      </c>
    </row>
    <row r="31" spans="1:11" ht="18.95" customHeight="1" thickTop="1" x14ac:dyDescent="0.2">
      <c r="B31" s="1"/>
      <c r="F31" s="44"/>
    </row>
    <row r="32" spans="1:11" ht="18.95" customHeight="1" thickBot="1" x14ac:dyDescent="0.25">
      <c r="A32" s="15">
        <f>A30+1</f>
        <v>14</v>
      </c>
      <c r="B32" s="24" t="s">
        <v>140</v>
      </c>
      <c r="C32" s="21">
        <v>492916323.30851769</v>
      </c>
      <c r="D32" s="21">
        <f t="shared" ref="D32" si="6">E32-C32</f>
        <v>31155683.4411605</v>
      </c>
      <c r="E32" s="21">
        <v>524072006.74967819</v>
      </c>
      <c r="F32" s="14"/>
      <c r="G32" s="21">
        <f>E32</f>
        <v>524072006.74967819</v>
      </c>
    </row>
    <row r="33" spans="1:7" ht="18.95" customHeight="1" thickTop="1" x14ac:dyDescent="0.2">
      <c r="B33" s="1"/>
    </row>
    <row r="34" spans="1:7" ht="18.95" customHeight="1" thickBot="1" x14ac:dyDescent="0.25">
      <c r="A34" s="15">
        <f>A32+1</f>
        <v>15</v>
      </c>
      <c r="B34" s="24" t="s">
        <v>141</v>
      </c>
      <c r="C34" s="25">
        <f>C30/C32</f>
        <v>6.3896737077689489E-2</v>
      </c>
      <c r="D34" s="14"/>
      <c r="E34" s="25">
        <f>E30/E32</f>
        <v>5.6550380929337264E-2</v>
      </c>
      <c r="F34" s="14"/>
      <c r="G34" s="25">
        <v>7.3510296068155248E-2</v>
      </c>
    </row>
    <row r="35" spans="1:7" ht="18.95" customHeight="1" thickTop="1" x14ac:dyDescent="0.2">
      <c r="B35" s="1"/>
      <c r="F35" s="44"/>
    </row>
    <row r="36" spans="1:7" ht="18.95" customHeight="1" thickBot="1" x14ac:dyDescent="0.25">
      <c r="A36" s="15">
        <f>A34+1</f>
        <v>16</v>
      </c>
      <c r="B36" s="24" t="s">
        <v>138</v>
      </c>
      <c r="C36" s="21">
        <v>520163294.93261933</v>
      </c>
      <c r="D36" s="21">
        <f t="shared" ref="D36" si="7">E36-C36</f>
        <v>19432857.679358006</v>
      </c>
      <c r="E36" s="21">
        <v>539596152.61197734</v>
      </c>
      <c r="F36" s="14"/>
      <c r="G36" s="21">
        <f>E36</f>
        <v>539596152.61197734</v>
      </c>
    </row>
    <row r="37" spans="1:7" ht="18.95" customHeight="1" thickTop="1" x14ac:dyDescent="0.2">
      <c r="B37" s="1"/>
    </row>
    <row r="38" spans="1:7" ht="18.95" customHeight="1" thickBot="1" x14ac:dyDescent="0.25">
      <c r="A38" s="15">
        <f>A36+1</f>
        <v>17</v>
      </c>
      <c r="B38" s="24" t="s">
        <v>142</v>
      </c>
      <c r="C38" s="25">
        <f>C30/C36</f>
        <v>6.0549725477699497E-2</v>
      </c>
      <c r="D38" s="14"/>
      <c r="E38" s="25">
        <f>E30/E36</f>
        <v>5.4923430185033303E-2</v>
      </c>
      <c r="F38" s="14"/>
      <c r="G38" s="25">
        <f>G30/G36</f>
        <v>7.1395409679475871E-2</v>
      </c>
    </row>
    <row r="39" spans="1:7" ht="18.95" customHeight="1" thickTop="1" x14ac:dyDescent="0.2"/>
    <row r="40" spans="1:7" ht="18.95" customHeight="1" x14ac:dyDescent="0.2">
      <c r="E40" s="9" t="s">
        <v>139</v>
      </c>
      <c r="F40" s="14">
        <f>F18-F28</f>
        <v>8888216.7611045912</v>
      </c>
      <c r="G40" s="14">
        <f>G18-G28</f>
        <v>38524688.377201065</v>
      </c>
    </row>
    <row r="41" spans="1:7" ht="18.95" customHeight="1" x14ac:dyDescent="0.2"/>
    <row r="42" spans="1:7" ht="18.95" customHeight="1" x14ac:dyDescent="0.2"/>
    <row r="43" spans="1:7" ht="18.95" customHeight="1" x14ac:dyDescent="0.2"/>
    <row r="44" spans="1:7" ht="18.95" customHeight="1" x14ac:dyDescent="0.2">
      <c r="F44" s="44"/>
    </row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A2" sqref="A2:E2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6" t="s">
        <v>123</v>
      </c>
      <c r="B1" s="66"/>
      <c r="C1" s="66"/>
      <c r="D1" s="66"/>
      <c r="E1" s="66"/>
    </row>
    <row r="2" spans="1:5" s="7" customFormat="1" ht="20.100000000000001" customHeight="1" x14ac:dyDescent="0.2">
      <c r="A2" s="66" t="s">
        <v>145</v>
      </c>
      <c r="B2" s="66"/>
      <c r="C2" s="66"/>
      <c r="D2" s="66"/>
      <c r="E2" s="66"/>
    </row>
    <row r="3" spans="1:5" s="7" customFormat="1" ht="20.100000000000001" customHeight="1" x14ac:dyDescent="0.2">
      <c r="A3" s="67" t="s">
        <v>75</v>
      </c>
      <c r="B3" s="67"/>
      <c r="C3" s="67"/>
      <c r="D3" s="67"/>
      <c r="E3" s="67"/>
    </row>
    <row r="4" spans="1:5" s="7" customFormat="1" ht="20.100000000000001" customHeight="1" x14ac:dyDescent="0.2">
      <c r="A4" s="66" t="s">
        <v>14</v>
      </c>
      <c r="B4" s="66"/>
      <c r="C4" s="66"/>
      <c r="D4" s="66"/>
      <c r="E4" s="66"/>
    </row>
    <row r="5" spans="1:5" s="7" customFormat="1" ht="20.100000000000001" customHeight="1" x14ac:dyDescent="0.2">
      <c r="A5" s="66" t="s">
        <v>21</v>
      </c>
      <c r="B5" s="66"/>
      <c r="C5" s="66"/>
      <c r="D5" s="66"/>
      <c r="E5" s="66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45</v>
      </c>
      <c r="E7" s="9" t="s">
        <v>76</v>
      </c>
    </row>
    <row r="8" spans="1:5" s="7" customFormat="1" ht="20.100000000000001" customHeight="1" x14ac:dyDescent="0.2">
      <c r="A8" s="7" t="s">
        <v>73</v>
      </c>
      <c r="E8" s="9" t="s">
        <v>46</v>
      </c>
    </row>
    <row r="9" spans="1:5" s="7" customFormat="1" ht="20.100000000000001" customHeight="1" x14ac:dyDescent="0.2">
      <c r="A9" s="8" t="s">
        <v>95</v>
      </c>
      <c r="D9" s="8"/>
      <c r="E9" s="10" t="s">
        <v>74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8" t="s">
        <v>77</v>
      </c>
      <c r="E11" s="68"/>
    </row>
    <row r="12" spans="1:5" ht="24" customHeight="1" x14ac:dyDescent="0.2">
      <c r="A12" s="31" t="s">
        <v>40</v>
      </c>
      <c r="B12" s="31" t="s">
        <v>32</v>
      </c>
      <c r="C12" s="31"/>
      <c r="D12" s="31" t="s">
        <v>34</v>
      </c>
      <c r="E12" s="31" t="s">
        <v>78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79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80</v>
      </c>
      <c r="C16" s="14"/>
      <c r="D16" s="32">
        <v>3.2000000000000002E-3</v>
      </c>
      <c r="E16" s="32">
        <f>D16</f>
        <v>3.2000000000000002E-3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81</v>
      </c>
      <c r="D18" s="32">
        <v>1.952E-3</v>
      </c>
      <c r="E18" s="32">
        <f>D18</f>
        <v>1.952E-3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82</v>
      </c>
      <c r="D20" s="33">
        <v>2.5902000000000001E-2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83</v>
      </c>
      <c r="C22" s="14"/>
      <c r="D22" s="32">
        <f>D14-D16-D18-D20</f>
        <v>0.96894600000000008</v>
      </c>
      <c r="E22" s="32">
        <f>E14-E16-E18-E20</f>
        <v>0.99484800000000007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84</v>
      </c>
      <c r="C24" s="27">
        <v>0.06</v>
      </c>
      <c r="D24" s="32">
        <f>D22*C24</f>
        <v>5.8136760000000003E-2</v>
      </c>
      <c r="E24" s="32">
        <f>D24</f>
        <v>5.8136760000000003E-2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85</v>
      </c>
      <c r="C26" s="14"/>
      <c r="D26" s="32"/>
      <c r="E26" s="33">
        <v>3.6582202224360004E-2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86</v>
      </c>
      <c r="D28" s="32"/>
      <c r="E28" s="32">
        <f>E22-E24-E26</f>
        <v>0.90012903777564002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87</v>
      </c>
      <c r="C30" s="27">
        <v>0.35</v>
      </c>
      <c r="D30" s="34"/>
      <c r="E30" s="33">
        <f>E28*C30</f>
        <v>0.31504516322147397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88</v>
      </c>
      <c r="E32" s="35">
        <f>E22-E24-E30</f>
        <v>0.62166607677852603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89</v>
      </c>
      <c r="E34" s="36">
        <f>E14/E32</f>
        <v>1.6085806148246027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E18" sqref="E18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2.85546875" style="11" customWidth="1"/>
    <col min="19" max="19" width="11.140625" style="11" customWidth="1"/>
    <col min="20" max="16384" width="9.140625" style="11"/>
  </cols>
  <sheetData>
    <row r="1" spans="1:19" s="7" customFormat="1" ht="20.100000000000001" customHeight="1" x14ac:dyDescent="0.2">
      <c r="A1" s="66" t="s">
        <v>123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9" s="7" customFormat="1" ht="20.100000000000001" customHeight="1" x14ac:dyDescent="0.2">
      <c r="A2" s="66" t="s">
        <v>145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9" s="7" customFormat="1" ht="20.100000000000001" customHeight="1" x14ac:dyDescent="0.2">
      <c r="A3" s="67" t="s">
        <v>96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9" s="7" customFormat="1" ht="20.100000000000001" customHeight="1" x14ac:dyDescent="0.2">
      <c r="A4" s="66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9" s="7" customFormat="1" ht="20.10000000000000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9" s="7" customFormat="1" ht="20.100000000000001" customHeight="1" x14ac:dyDescent="0.2">
      <c r="A6" s="8" t="s">
        <v>97</v>
      </c>
      <c r="L6" s="9"/>
    </row>
    <row r="7" spans="1:19" s="7" customFormat="1" ht="20.100000000000001" customHeight="1" x14ac:dyDescent="0.2">
      <c r="A7" s="8" t="s">
        <v>116</v>
      </c>
      <c r="L7" s="9" t="s">
        <v>117</v>
      </c>
    </row>
    <row r="8" spans="1:19" s="7" customFormat="1" ht="20.100000000000001" customHeight="1" x14ac:dyDescent="0.2">
      <c r="A8" s="7" t="s">
        <v>147</v>
      </c>
      <c r="L8" s="9" t="s">
        <v>125</v>
      </c>
    </row>
    <row r="9" spans="1:19" s="7" customFormat="1" ht="20.100000000000001" customHeight="1" x14ac:dyDescent="0.2">
      <c r="A9" s="8" t="s">
        <v>39</v>
      </c>
      <c r="L9" s="10" t="s">
        <v>74</v>
      </c>
    </row>
    <row r="10" spans="1:19" s="7" customFormat="1" ht="20.100000000000001" customHeight="1" x14ac:dyDescent="0.2"/>
    <row r="11" spans="1:19" ht="66" customHeight="1" x14ac:dyDescent="0.2">
      <c r="A11" s="19" t="s">
        <v>40</v>
      </c>
      <c r="B11" s="19" t="s">
        <v>98</v>
      </c>
      <c r="C11" s="19" t="s">
        <v>99</v>
      </c>
      <c r="D11" s="19" t="s">
        <v>118</v>
      </c>
      <c r="E11" s="19" t="s">
        <v>126</v>
      </c>
      <c r="F11" s="19" t="s">
        <v>127</v>
      </c>
      <c r="G11" s="19" t="s">
        <v>100</v>
      </c>
      <c r="H11" s="19" t="s">
        <v>128</v>
      </c>
      <c r="I11" s="19" t="s">
        <v>101</v>
      </c>
      <c r="J11" s="19" t="s">
        <v>102</v>
      </c>
      <c r="K11" s="19" t="s">
        <v>119</v>
      </c>
      <c r="L11" s="19" t="s">
        <v>103</v>
      </c>
    </row>
    <row r="12" spans="1:19" ht="18.95" customHeight="1" x14ac:dyDescent="0.2">
      <c r="A12" s="12"/>
      <c r="B12" s="46" t="s">
        <v>104</v>
      </c>
      <c r="C12" s="46" t="s">
        <v>105</v>
      </c>
      <c r="D12" s="46" t="s">
        <v>106</v>
      </c>
      <c r="E12" s="46" t="s">
        <v>107</v>
      </c>
      <c r="F12" s="46" t="s">
        <v>129</v>
      </c>
      <c r="G12" s="46" t="s">
        <v>108</v>
      </c>
      <c r="H12" s="46" t="s">
        <v>130</v>
      </c>
      <c r="I12" s="46" t="s">
        <v>131</v>
      </c>
      <c r="J12" s="46" t="s">
        <v>132</v>
      </c>
      <c r="K12" s="46" t="s">
        <v>133</v>
      </c>
      <c r="L12" s="46" t="s">
        <v>120</v>
      </c>
    </row>
    <row r="13" spans="1:19" ht="18.95" customHeight="1" x14ac:dyDescent="0.2">
      <c r="A13" s="12"/>
      <c r="B13" s="17"/>
      <c r="C13" s="17"/>
      <c r="D13" s="18" t="s">
        <v>41</v>
      </c>
      <c r="E13" s="18" t="s">
        <v>109</v>
      </c>
      <c r="F13" s="18" t="s">
        <v>41</v>
      </c>
      <c r="G13" s="18" t="s">
        <v>41</v>
      </c>
      <c r="H13" s="18" t="s">
        <v>41</v>
      </c>
      <c r="I13" s="18"/>
      <c r="J13" s="18" t="s">
        <v>109</v>
      </c>
      <c r="K13" s="18" t="s">
        <v>109</v>
      </c>
      <c r="L13" s="18" t="s">
        <v>109</v>
      </c>
    </row>
    <row r="14" spans="1:19" ht="18.95" customHeight="1" x14ac:dyDescent="0.2">
      <c r="A14" s="15"/>
      <c r="B14" s="13" t="s">
        <v>134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135</v>
      </c>
      <c r="Q14" s="59" t="s">
        <v>136</v>
      </c>
      <c r="R14" s="59" t="s">
        <v>143</v>
      </c>
      <c r="S14" s="59" t="s">
        <v>144</v>
      </c>
    </row>
    <row r="15" spans="1:19" ht="18.95" customHeight="1" x14ac:dyDescent="0.2">
      <c r="A15" s="15">
        <v>1</v>
      </c>
      <c r="B15" s="13" t="s">
        <v>110</v>
      </c>
      <c r="C15" s="16" t="s">
        <v>111</v>
      </c>
      <c r="D15" s="14">
        <v>131662747.28014299</v>
      </c>
      <c r="E15" s="47">
        <v>0.17419999999999999</v>
      </c>
      <c r="F15" s="14">
        <f>D15*E15</f>
        <v>22935650.57620091</v>
      </c>
      <c r="G15" s="14">
        <f>SUM(P15:S15)</f>
        <v>-4215442.9851020202</v>
      </c>
      <c r="H15" s="14">
        <f>SUM(F15:G15)</f>
        <v>18720207.59109889</v>
      </c>
      <c r="I15" s="47">
        <f>H15/H$21</f>
        <v>3.4845909024770916E-2</v>
      </c>
      <c r="J15" s="47">
        <v>1.5807874999999999E-2</v>
      </c>
      <c r="K15" s="47">
        <f>I15*J15</f>
        <v>5.5083977412495046E-4</v>
      </c>
      <c r="L15" s="47">
        <v>4.005769408693143E-4</v>
      </c>
      <c r="O15" s="47">
        <f>D15/D$21</f>
        <v>3.4845909024770909E-2</v>
      </c>
      <c r="P15" s="14">
        <f>O15*P$21</f>
        <v>0</v>
      </c>
      <c r="Q15" s="14">
        <f>$O15*Q$21</f>
        <v>3906.7839362212153</v>
      </c>
      <c r="R15" s="14">
        <f t="shared" ref="R15:S15" si="0">$O15*R$21</f>
        <v>-4215720.9342098255</v>
      </c>
      <c r="S15" s="14">
        <f t="shared" si="0"/>
        <v>-3628.8348284162776</v>
      </c>
    </row>
    <row r="16" spans="1:19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</row>
    <row r="17" spans="1:19" ht="18.95" customHeight="1" x14ac:dyDescent="0.2">
      <c r="A17" s="15">
        <v>2</v>
      </c>
      <c r="B17" s="13" t="s">
        <v>112</v>
      </c>
      <c r="C17" s="16" t="s">
        <v>113</v>
      </c>
      <c r="D17" s="14">
        <v>1628871537.9264855</v>
      </c>
      <c r="E17" s="48">
        <f>E$15</f>
        <v>0.17419999999999999</v>
      </c>
      <c r="F17" s="14">
        <f>D17*E17</f>
        <v>283749421.90679377</v>
      </c>
      <c r="G17" s="14">
        <f>SUM(P17:S17)</f>
        <v>-52151540.508072913</v>
      </c>
      <c r="H17" s="14">
        <f>SUM(F17:G17)</f>
        <v>231597881.39872086</v>
      </c>
      <c r="I17" s="47">
        <f>H17/H$21</f>
        <v>0.43109771439643435</v>
      </c>
      <c r="J17" s="48">
        <v>4.3154233464862517E-2</v>
      </c>
      <c r="K17" s="47">
        <f>I17*J17</f>
        <v>1.860369141323235E-2</v>
      </c>
      <c r="L17" s="47">
        <v>1.7720230980427805E-2</v>
      </c>
      <c r="O17" s="47">
        <f>D17/D$21</f>
        <v>0.43109771439643435</v>
      </c>
      <c r="P17" s="14">
        <f>O17*P$21</f>
        <v>0</v>
      </c>
      <c r="Q17" s="14">
        <f>$O17*Q$21</f>
        <v>48332.951347270631</v>
      </c>
      <c r="R17" s="14">
        <f t="shared" ref="R17:S17" si="1">$O17*R$21</f>
        <v>-52154979.167830877</v>
      </c>
      <c r="S17" s="14">
        <f t="shared" si="1"/>
        <v>-44894.291589304266</v>
      </c>
    </row>
    <row r="18" spans="1:19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</row>
    <row r="19" spans="1:19" ht="18.95" customHeight="1" x14ac:dyDescent="0.2">
      <c r="A19" s="15">
        <v>3</v>
      </c>
      <c r="B19" s="13" t="s">
        <v>114</v>
      </c>
      <c r="C19" s="16"/>
      <c r="D19" s="20">
        <v>2017893397.2667401</v>
      </c>
      <c r="E19" s="48">
        <f>E$15</f>
        <v>0.17419999999999999</v>
      </c>
      <c r="F19" s="20">
        <f>D19*E19</f>
        <v>351517029.80386609</v>
      </c>
      <c r="G19" s="20">
        <f>SUM(P19:S19)</f>
        <v>-64606843.939634725</v>
      </c>
      <c r="H19" s="20">
        <f>SUM(F19:G19)</f>
        <v>286910185.86423135</v>
      </c>
      <c r="I19" s="51">
        <f>H19/H$21</f>
        <v>0.53405637657879468</v>
      </c>
      <c r="J19" s="47">
        <v>0.105</v>
      </c>
      <c r="K19" s="51">
        <f>I19*J19</f>
        <v>5.6075919540773442E-2</v>
      </c>
      <c r="L19" s="51">
        <v>5.5389488146858137E-2</v>
      </c>
      <c r="O19" s="51">
        <f>D19/D$21</f>
        <v>0.53405637657879479</v>
      </c>
      <c r="P19" s="20">
        <f>O19*P$21</f>
        <v>0</v>
      </c>
      <c r="Q19" s="20">
        <f>$O19*Q$21</f>
        <v>59876.264716508158</v>
      </c>
      <c r="R19" s="20">
        <f t="shared" ref="R19:S19" si="2">$O19*R$21</f>
        <v>-64611103.85127262</v>
      </c>
      <c r="S19" s="20">
        <f t="shared" si="2"/>
        <v>-55616.353078614251</v>
      </c>
    </row>
    <row r="20" spans="1:19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</row>
    <row r="21" spans="1:19" ht="18.95" customHeight="1" thickBot="1" x14ac:dyDescent="0.25">
      <c r="A21" s="15">
        <v>4</v>
      </c>
      <c r="B21" s="13" t="s">
        <v>115</v>
      </c>
      <c r="C21" s="16"/>
      <c r="D21" s="21">
        <f>SUM(D15:D19)</f>
        <v>3778427682.4733686</v>
      </c>
      <c r="E21" s="47"/>
      <c r="F21" s="21">
        <f>SUM(F15:F19)</f>
        <v>658202102.2868607</v>
      </c>
      <c r="G21" s="21">
        <f>SUM(G15:G19)</f>
        <v>-120973827.43280965</v>
      </c>
      <c r="H21" s="21">
        <f>SUM(H15:H19)</f>
        <v>537228274.85405111</v>
      </c>
      <c r="I21" s="52">
        <f>SUM(I15:I19)</f>
        <v>1</v>
      </c>
      <c r="J21" s="47"/>
      <c r="K21" s="52">
        <f>SUM(K15:K19)</f>
        <v>7.5230450728130741E-2</v>
      </c>
      <c r="L21" s="52">
        <f>SUM(L15:L19)</f>
        <v>7.3510296068155262E-2</v>
      </c>
      <c r="O21" s="52">
        <f>SUM(O15:O19)</f>
        <v>1</v>
      </c>
      <c r="P21" s="21">
        <v>0</v>
      </c>
      <c r="Q21" s="21">
        <v>112116</v>
      </c>
      <c r="R21" s="21">
        <v>-120981803.95331332</v>
      </c>
      <c r="S21" s="21">
        <v>-104139.4794963348</v>
      </c>
    </row>
    <row r="22" spans="1:19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0</v>
      </c>
      <c r="Q22" s="21">
        <f>SUM(Q15:Q19)</f>
        <v>112116</v>
      </c>
      <c r="R22" s="21">
        <f t="shared" ref="R22:S22" si="3">SUM(R15:R19)</f>
        <v>-120981803.95331332</v>
      </c>
      <c r="S22" s="21">
        <f t="shared" si="3"/>
        <v>-104139.4794963348</v>
      </c>
    </row>
    <row r="23" spans="1:19" s="7" customFormat="1" ht="20.100000000000001" customHeight="1" thickTop="1" x14ac:dyDescent="0.2">
      <c r="A23" s="67" t="s">
        <v>123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45"/>
    </row>
    <row r="24" spans="1:19" s="7" customFormat="1" ht="20.100000000000001" customHeight="1" x14ac:dyDescent="0.2">
      <c r="A24" s="67" t="s">
        <v>145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45"/>
    </row>
    <row r="25" spans="1:19" s="7" customFormat="1" ht="20.100000000000001" customHeight="1" x14ac:dyDescent="0.2">
      <c r="A25" s="67" t="s">
        <v>96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45"/>
    </row>
    <row r="26" spans="1:19" s="7" customFormat="1" ht="20.100000000000001" customHeight="1" x14ac:dyDescent="0.2">
      <c r="A26" s="67" t="s">
        <v>10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45"/>
    </row>
    <row r="27" spans="1:19" s="7" customFormat="1" ht="20.100000000000001" customHeight="1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9" s="7" customFormat="1" ht="20.100000000000001" customHeight="1" x14ac:dyDescent="0.2">
      <c r="A28" s="8" t="s">
        <v>121</v>
      </c>
      <c r="K28" s="9"/>
    </row>
    <row r="29" spans="1:19" s="7" customFormat="1" ht="20.100000000000001" customHeight="1" x14ac:dyDescent="0.2">
      <c r="A29" s="8" t="s">
        <v>122</v>
      </c>
      <c r="K29" s="9" t="s">
        <v>117</v>
      </c>
    </row>
    <row r="30" spans="1:19" s="7" customFormat="1" ht="20.100000000000001" customHeight="1" x14ac:dyDescent="0.2">
      <c r="A30" s="7" t="s">
        <v>147</v>
      </c>
      <c r="K30" s="9" t="s">
        <v>137</v>
      </c>
    </row>
    <row r="31" spans="1:19" s="7" customFormat="1" ht="20.100000000000001" customHeight="1" x14ac:dyDescent="0.2">
      <c r="A31" s="8" t="s">
        <v>39</v>
      </c>
      <c r="K31" s="10" t="str">
        <f>$L$9</f>
        <v>WITNESS:   K. W. BLAKE</v>
      </c>
    </row>
    <row r="32" spans="1:19" s="7" customFormat="1" ht="20.100000000000001" customHeight="1" x14ac:dyDescent="0.2"/>
    <row r="33" spans="1:19" ht="66" customHeight="1" x14ac:dyDescent="0.2">
      <c r="A33" s="19" t="s">
        <v>40</v>
      </c>
      <c r="B33" s="19" t="s">
        <v>98</v>
      </c>
      <c r="C33" s="19" t="s">
        <v>99</v>
      </c>
      <c r="D33" s="19" t="s">
        <v>118</v>
      </c>
      <c r="E33" s="19" t="s">
        <v>126</v>
      </c>
      <c r="F33" s="19" t="s">
        <v>127</v>
      </c>
      <c r="G33" s="19" t="s">
        <v>100</v>
      </c>
      <c r="H33" s="19" t="s">
        <v>128</v>
      </c>
      <c r="I33" s="19" t="s">
        <v>101</v>
      </c>
      <c r="J33" s="19" t="s">
        <v>102</v>
      </c>
      <c r="K33" s="19" t="s">
        <v>119</v>
      </c>
      <c r="L33" s="16"/>
    </row>
    <row r="34" spans="1:19" ht="18.95" customHeight="1" x14ac:dyDescent="0.2">
      <c r="A34" s="12"/>
      <c r="B34" s="46" t="s">
        <v>104</v>
      </c>
      <c r="C34" s="46" t="s">
        <v>105</v>
      </c>
      <c r="D34" s="46" t="s">
        <v>106</v>
      </c>
      <c r="E34" s="46" t="s">
        <v>107</v>
      </c>
      <c r="F34" s="46" t="s">
        <v>129</v>
      </c>
      <c r="G34" s="46" t="s">
        <v>108</v>
      </c>
      <c r="H34" s="46" t="s">
        <v>130</v>
      </c>
      <c r="I34" s="46" t="s">
        <v>131</v>
      </c>
      <c r="J34" s="46" t="s">
        <v>132</v>
      </c>
      <c r="K34" s="46" t="s">
        <v>133</v>
      </c>
      <c r="L34" s="46"/>
    </row>
    <row r="35" spans="1:19" ht="18.95" customHeight="1" x14ac:dyDescent="0.2">
      <c r="A35" s="12"/>
      <c r="B35" s="17"/>
      <c r="C35" s="17"/>
      <c r="D35" s="18" t="s">
        <v>41</v>
      </c>
      <c r="E35" s="18" t="s">
        <v>109</v>
      </c>
      <c r="F35" s="18" t="s">
        <v>41</v>
      </c>
      <c r="G35" s="18" t="s">
        <v>41</v>
      </c>
      <c r="H35" s="18" t="s">
        <v>41</v>
      </c>
      <c r="I35" s="18"/>
      <c r="J35" s="18" t="s">
        <v>109</v>
      </c>
      <c r="K35" s="18" t="s">
        <v>109</v>
      </c>
      <c r="L35" s="18"/>
    </row>
    <row r="36" spans="1:19" ht="18.95" customHeight="1" x14ac:dyDescent="0.2">
      <c r="A36" s="15"/>
      <c r="B36" s="13" t="s">
        <v>134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135</v>
      </c>
      <c r="Q36" s="59" t="s">
        <v>136</v>
      </c>
      <c r="R36" s="59" t="s">
        <v>143</v>
      </c>
      <c r="S36" s="59" t="s">
        <v>144</v>
      </c>
    </row>
    <row r="37" spans="1:19" ht="18.95" customHeight="1" x14ac:dyDescent="0.2">
      <c r="A37" s="15">
        <v>1</v>
      </c>
      <c r="B37" s="13" t="s">
        <v>110</v>
      </c>
      <c r="C37" s="16" t="s">
        <v>111</v>
      </c>
      <c r="D37" s="14">
        <v>201338754.25106701</v>
      </c>
      <c r="E37" s="47">
        <v>0.1769</v>
      </c>
      <c r="F37" s="14">
        <f>D37*E37</f>
        <v>35616825.627013758</v>
      </c>
      <c r="G37" s="14">
        <f>SUM(P37:S37)</f>
        <v>-5742771.7248162609</v>
      </c>
      <c r="H37" s="14">
        <f>SUM(F37:G37)</f>
        <v>29874053.902197495</v>
      </c>
      <c r="I37" s="47">
        <f>H37/H$43</f>
        <v>6.0606744977887941E-2</v>
      </c>
      <c r="J37" s="47">
        <v>6.3629500000000009E-3</v>
      </c>
      <c r="K37" s="47">
        <f>I37*J37</f>
        <v>3.8563768795705215E-4</v>
      </c>
      <c r="L37" s="14"/>
      <c r="O37" s="47">
        <f>D37/D$43</f>
        <v>6.0606744977887948E-2</v>
      </c>
      <c r="P37" s="14">
        <f>O37*P$43</f>
        <v>0</v>
      </c>
      <c r="Q37" s="14">
        <f>$O37*Q$43</f>
        <v>12551.232637705749</v>
      </c>
      <c r="R37" s="14">
        <f t="shared" ref="R37:S37" si="4">$O37*R$43</f>
        <v>-5747898.959538402</v>
      </c>
      <c r="S37" s="14">
        <f t="shared" si="4"/>
        <v>-7423.9979155653955</v>
      </c>
    </row>
    <row r="38" spans="1:19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</row>
    <row r="39" spans="1:19" ht="18.95" customHeight="1" x14ac:dyDescent="0.2">
      <c r="A39" s="15">
        <v>2</v>
      </c>
      <c r="B39" s="13" t="s">
        <v>112</v>
      </c>
      <c r="C39" s="16" t="s">
        <v>113</v>
      </c>
      <c r="D39" s="14">
        <v>1324803921.6683125</v>
      </c>
      <c r="E39" s="48">
        <f>E$37</f>
        <v>0.1769</v>
      </c>
      <c r="F39" s="14">
        <f>D39*E39</f>
        <v>234357813.74312449</v>
      </c>
      <c r="G39" s="14">
        <f>SUM(P39:S39)</f>
        <v>-37787293.015607618</v>
      </c>
      <c r="H39" s="14">
        <f>SUM(F39:G39)</f>
        <v>196570520.72751686</v>
      </c>
      <c r="I39" s="47">
        <f t="shared" ref="I39:I41" si="5">H39/H$43</f>
        <v>0.39879085238668965</v>
      </c>
      <c r="J39" s="48">
        <v>3.8000855113487067E-2</v>
      </c>
      <c r="K39" s="47">
        <f>I39*J39</f>
        <v>1.5154393402130602E-2</v>
      </c>
      <c r="O39" s="47">
        <f>D39/D$43</f>
        <v>0.39879085238668971</v>
      </c>
      <c r="P39" s="14">
        <f>O39*P$43</f>
        <v>0</v>
      </c>
      <c r="Q39" s="14">
        <f>$O39*Q$43</f>
        <v>82586.793993316736</v>
      </c>
      <c r="R39" s="14">
        <f t="shared" ref="R39:S39" si="6">$O39*R$43</f>
        <v>-37821030.090680286</v>
      </c>
      <c r="S39" s="14">
        <f t="shared" si="6"/>
        <v>-48849.71892064983</v>
      </c>
    </row>
    <row r="40" spans="1:19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</row>
    <row r="41" spans="1:19" ht="18.95" customHeight="1" x14ac:dyDescent="0.2">
      <c r="A41" s="15">
        <v>3</v>
      </c>
      <c r="B41" s="13" t="s">
        <v>114</v>
      </c>
      <c r="C41" s="16"/>
      <c r="D41" s="20">
        <v>1795909256.16383</v>
      </c>
      <c r="E41" s="48">
        <f>E$37</f>
        <v>0.1769</v>
      </c>
      <c r="F41" s="20">
        <f>D41*E41</f>
        <v>317696347.41538155</v>
      </c>
      <c r="G41" s="20">
        <f>SUM(P41:S41)</f>
        <v>-51224598.736578256</v>
      </c>
      <c r="H41" s="20">
        <f>SUM(F41:G41)</f>
        <v>266471748.67880329</v>
      </c>
      <c r="I41" s="51">
        <f t="shared" si="5"/>
        <v>0.54060240263542236</v>
      </c>
      <c r="J41" s="47">
        <v>0.105</v>
      </c>
      <c r="K41" s="51">
        <f>I41*J41</f>
        <v>5.6763252276719349E-2</v>
      </c>
      <c r="L41" s="14"/>
      <c r="O41" s="51">
        <f>D41/D$43</f>
        <v>0.54060240263542236</v>
      </c>
      <c r="P41" s="20">
        <f>O41*P$43</f>
        <v>0</v>
      </c>
      <c r="Q41" s="20">
        <f>$O41*Q$43</f>
        <v>111954.97336897752</v>
      </c>
      <c r="R41" s="20">
        <f t="shared" ref="R41:S41" si="7">$O41*R$43</f>
        <v>-51270332.844402</v>
      </c>
      <c r="S41" s="20">
        <f t="shared" si="7"/>
        <v>-66220.865545234279</v>
      </c>
    </row>
    <row r="42" spans="1:19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</row>
    <row r="43" spans="1:19" ht="18.95" customHeight="1" thickBot="1" x14ac:dyDescent="0.25">
      <c r="A43" s="15">
        <v>4</v>
      </c>
      <c r="B43" s="13" t="s">
        <v>115</v>
      </c>
      <c r="C43" s="16"/>
      <c r="D43" s="21">
        <f>SUM(D37:D41)</f>
        <v>3322051932.0832095</v>
      </c>
      <c r="E43" s="47"/>
      <c r="F43" s="21">
        <f>SUM(F37:F41)</f>
        <v>587670986.78551984</v>
      </c>
      <c r="G43" s="21">
        <f>SUM(G37:G41)</f>
        <v>-94754663.477002144</v>
      </c>
      <c r="H43" s="21">
        <f>SUM(H37:H41)</f>
        <v>492916323.30851769</v>
      </c>
      <c r="I43" s="52">
        <f>SUM(I37:I41)</f>
        <v>1</v>
      </c>
      <c r="J43" s="47"/>
      <c r="K43" s="52">
        <f t="shared" ref="K43" si="8">SUM(K37:K41)</f>
        <v>7.2303283366806997E-2</v>
      </c>
      <c r="L43" s="14"/>
      <c r="O43" s="52">
        <f>SUM(O37:O41)</f>
        <v>1</v>
      </c>
      <c r="P43" s="21">
        <v>0</v>
      </c>
      <c r="Q43" s="21">
        <v>207093</v>
      </c>
      <c r="R43" s="21">
        <v>-94839261.894620687</v>
      </c>
      <c r="S43" s="21">
        <v>-122494.58238144949</v>
      </c>
    </row>
    <row r="44" spans="1:19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0</v>
      </c>
      <c r="Q44" s="21">
        <f>SUM(Q37:Q41)</f>
        <v>207093</v>
      </c>
      <c r="R44" s="21">
        <f t="shared" ref="R44:S44" si="9">SUM(R37:R41)</f>
        <v>-94839261.894620687</v>
      </c>
      <c r="S44" s="21">
        <f t="shared" si="9"/>
        <v>-122494.58238144949</v>
      </c>
    </row>
    <row r="45" spans="1:19" ht="18.95" customHeight="1" thickTop="1" x14ac:dyDescent="0.2">
      <c r="A45" s="15"/>
      <c r="B45" s="13"/>
      <c r="C45" s="16"/>
    </row>
    <row r="46" spans="1:19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5"/>
      <c r="B47" s="13"/>
      <c r="C47" s="16"/>
    </row>
    <row r="48" spans="1:19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58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G</vt:lpstr>
      <vt:lpstr>'Index A'!Print_Area</vt:lpstr>
      <vt:lpstr>'SCH A'!Print_Area</vt:lpstr>
      <vt:lpstr>'SCH H-1'!Print_Area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2014-12-08T12:54:48Z</dcterms:created>
  <dcterms:modified xsi:type="dcterms:W3CDTF">2015-02-27T13:32:34Z</dcterms:modified>
</cp:coreProperties>
</file>