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0" windowWidth="19140" windowHeight="6885"/>
  </bookViews>
  <sheets>
    <sheet name="Variance Analysis" sheetId="1" r:id="rId1"/>
  </sheets>
  <definedNames>
    <definedName name="__key3" localSheetId="0" hidden="1">#REF!</definedName>
    <definedName name="__key3" hidden="1">#REF!</definedName>
    <definedName name="_xlnm._FilterDatabase" localSheetId="0" hidden="1">'Variance Analysis'!$A$4:$AK$109</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key4" localSheetId="0" hidden="1">#REF!</definedName>
    <definedName name="_key4" hidden="1">#REF!</definedName>
    <definedName name="_Order1" hidden="1">255</definedName>
    <definedName name="_Order2" hidden="1">255</definedName>
    <definedName name="_Sort" localSheetId="0" hidden="1">#REF!</definedName>
    <definedName name="_Sort" hidden="1">#REF!</definedName>
    <definedName name="jijul" localSheetId="0" hidden="1">#REF!</definedName>
    <definedName name="jijul" hidden="1">#REF!</definedName>
    <definedName name="_xlnm.Print_Titles" localSheetId="0">'Variance Analysis'!$A:$D,'Variance Analysis'!$1:$4</definedName>
    <definedName name="Z_0079652F_07AC_4067_99D8_52CF1E45B117_.wvu.FilterData" localSheetId="0" hidden="1">'Variance Analysis'!$A$4:$AK$109</definedName>
    <definedName name="Z_0E9F043D_B198_49BD_9BF8_79F278A3EB28_.wvu.FilterData" localSheetId="0" hidden="1">'Variance Analysis'!$A$4:$AK$109</definedName>
    <definedName name="Z_0EABE1BF_171F_4075_9EDF_47A8EB6E893A_.wvu.FilterData" localSheetId="0" hidden="1">'Variance Analysis'!$A$4:$AK$109</definedName>
    <definedName name="Z_1173A71A_1E7A_43E5_A79C_ED2814E0E938_.wvu.FilterData" localSheetId="0" hidden="1">'Variance Analysis'!$A$4:$AK$109</definedName>
    <definedName name="Z_1173A71A_1E7A_43E5_A79C_ED2814E0E938_.wvu.PrintArea" localSheetId="0" hidden="1">'Variance Analysis'!$A$1:$AK$110</definedName>
    <definedName name="Z_1173A71A_1E7A_43E5_A79C_ED2814E0E938_.wvu.PrintTitles" localSheetId="0" hidden="1">'Variance Analysis'!$A:$B,'Variance Analysis'!$1:$4</definedName>
    <definedName name="Z_13BB4352_B3FE_4A0D_81EE_1DA7CC71AB33_.wvu.FilterData" localSheetId="0" hidden="1">'Variance Analysis'!$A$4:$AK$109</definedName>
    <definedName name="Z_14DBDD24_96A1_4964_8332_50DEF80A0000_.wvu.FilterData" localSheetId="0" hidden="1">'Variance Analysis'!$A$4:$AK$109</definedName>
    <definedName name="Z_14DBDD24_96A1_4964_8332_50DEF80A0000_.wvu.PrintArea" localSheetId="0" hidden="1">'Variance Analysis'!$A$1:$AK$117</definedName>
    <definedName name="Z_14DBDD24_96A1_4964_8332_50DEF80A0000_.wvu.PrintTitles" localSheetId="0" hidden="1">'Variance Analysis'!$A:$B,'Variance Analysis'!$1:$4</definedName>
    <definedName name="Z_1F1A61F5_1E8A_4469_BBD1_6AE3C9E4C3EC_.wvu.FilterData" localSheetId="0" hidden="1">'Variance Analysis'!$A$4:$AK$109</definedName>
    <definedName name="Z_234B4F22_87C4_4A83_923B_D70DB0DEE338_.wvu.FilterData" localSheetId="0" hidden="1">'Variance Analysis'!$A$4:$AK$109</definedName>
    <definedName name="Z_234B4F22_87C4_4A83_923B_D70DB0DEE338_.wvu.PrintArea" localSheetId="0" hidden="1">'Variance Analysis'!$A$1:$AK$110</definedName>
    <definedName name="Z_234B4F22_87C4_4A83_923B_D70DB0DEE338_.wvu.PrintTitles" localSheetId="0" hidden="1">'Variance Analysis'!$A:$B,'Variance Analysis'!$1:$4</definedName>
    <definedName name="Z_28453A92_D8A9_4F55_88FE_1527018CCA44_.wvu.FilterData" localSheetId="0" hidden="1">'Variance Analysis'!$A$4:$AK$109</definedName>
    <definedName name="Z_28453A92_D8A9_4F55_88FE_1527018CCA44_.wvu.PrintArea" localSheetId="0" hidden="1">'Variance Analysis'!$A$1:$AK$109</definedName>
    <definedName name="Z_28453A92_D8A9_4F55_88FE_1527018CCA44_.wvu.PrintTitles" localSheetId="0" hidden="1">'Variance Analysis'!$A:$B,'Variance Analysis'!$1:$4</definedName>
    <definedName name="Z_41FE9E7E_6876_49F7_AA70_930B76825C6D_.wvu.FilterData" localSheetId="0" hidden="1">'Variance Analysis'!$A$4:$AK$109</definedName>
    <definedName name="Z_41FE9E7E_6876_49F7_AA70_930B76825C6D_.wvu.PrintArea" localSheetId="0" hidden="1">'Variance Analysis'!$A$1:$AK$109</definedName>
    <definedName name="Z_41FE9E7E_6876_49F7_AA70_930B76825C6D_.wvu.PrintTitles" localSheetId="0" hidden="1">'Variance Analysis'!$A:$B,'Variance Analysis'!$1:$4</definedName>
    <definedName name="Z_4730B92D_0584_4520_86AC_0F504323055E_.wvu.FilterData" localSheetId="0" hidden="1">'Variance Analysis'!$A$4:$AK$109</definedName>
    <definedName name="Z_4730B92D_0584_4520_86AC_0F504323055E_.wvu.PrintArea" localSheetId="0" hidden="1">'Variance Analysis'!$A$1:$AK$109</definedName>
    <definedName name="Z_4730B92D_0584_4520_86AC_0F504323055E_.wvu.PrintTitles" localSheetId="0" hidden="1">'Variance Analysis'!$A:$B,'Variance Analysis'!$1:$4</definedName>
    <definedName name="Z_49F11628_2FAE_469C_A8D7_C2CB20D53B27_.wvu.FilterData" localSheetId="0" hidden="1">'Variance Analysis'!$A$4:$AK$109</definedName>
    <definedName name="Z_9B007E62_A704_4D82_A969_50C0BD9CAE81_.wvu.FilterData" localSheetId="0" hidden="1">'Variance Analysis'!$A$4:$AK$109</definedName>
    <definedName name="Z_9CE1AD21_3DDE_4A23_AC09_6718C8F16EE7_.wvu.FilterData" localSheetId="0" hidden="1">'Variance Analysis'!$A$4:$AK$109</definedName>
    <definedName name="Z_9CE1AD21_3DDE_4A23_AC09_6718C8F16EE7_.wvu.PrintArea" localSheetId="0" hidden="1">'Variance Analysis'!$A$1:$AK$110</definedName>
    <definedName name="Z_9CE1AD21_3DDE_4A23_AC09_6718C8F16EE7_.wvu.PrintTitles" localSheetId="0" hidden="1">'Variance Analysis'!$A:$B,'Variance Analysis'!$1:$4</definedName>
    <definedName name="Z_A6E8C696_D55E_4A6C_ABF8_E31DD7545EF7_.wvu.FilterData" localSheetId="0" hidden="1">'Variance Analysis'!$A$4:$AK$109</definedName>
    <definedName name="Z_B333C4A1_78EA_474E_B0C0_C1CCB2F1DCCD_.wvu.FilterData" localSheetId="0" hidden="1">'Variance Analysis'!$A$4:$AK$109</definedName>
    <definedName name="Z_BC4ABD1E_8E0F_4CAD_870D_BAA8A9FEB872_.wvu.FilterData" localSheetId="0" hidden="1">'Variance Analysis'!$A$4:$AK$109</definedName>
    <definedName name="Z_BC4ABD1E_8E0F_4CAD_870D_BAA8A9FEB872_.wvu.PrintArea" localSheetId="0" hidden="1">'Variance Analysis'!$A$1:$AK$117</definedName>
    <definedName name="Z_BC4ABD1E_8E0F_4CAD_870D_BAA8A9FEB872_.wvu.PrintTitles" localSheetId="0" hidden="1">'Variance Analysis'!$A:$B,'Variance Analysis'!$1:$4</definedName>
    <definedName name="Z_C89F483E_6EF9_42A9_B300_192D3E85FC83_.wvu.FilterData" localSheetId="0" hidden="1">'Variance Analysis'!$A$4:$AK$109</definedName>
    <definedName name="Z_D2BC40C6_E63C_40A9_91E2_CF8C7CA448A2_.wvu.FilterData" localSheetId="0" hidden="1">'Variance Analysis'!$A$4:$AK$109</definedName>
  </definedNames>
  <calcPr calcId="145621"/>
</workbook>
</file>

<file path=xl/calcChain.xml><?xml version="1.0" encoding="utf-8"?>
<calcChain xmlns="http://schemas.openxmlformats.org/spreadsheetml/2006/main">
  <c r="AH109" i="1" l="1"/>
  <c r="AG109" i="1"/>
  <c r="AC109" i="1"/>
  <c r="AB109" i="1"/>
  <c r="X109" i="1"/>
  <c r="W109" i="1"/>
  <c r="R109" i="1"/>
  <c r="Q109" i="1"/>
  <c r="M109" i="1"/>
  <c r="L109" i="1"/>
  <c r="H109" i="1"/>
  <c r="G109" i="1"/>
  <c r="D109" i="1"/>
  <c r="C109" i="1"/>
  <c r="AI108" i="1"/>
  <c r="AD108" i="1"/>
  <c r="Y108" i="1"/>
  <c r="N108" i="1"/>
  <c r="I108" i="1"/>
  <c r="AI107" i="1"/>
  <c r="Y107" i="1"/>
  <c r="S107" i="1"/>
  <c r="I107" i="1"/>
  <c r="J107" i="1" s="1"/>
  <c r="AI106" i="1"/>
  <c r="AD106" i="1"/>
  <c r="Y106" i="1"/>
  <c r="S106" i="1"/>
  <c r="N106" i="1"/>
  <c r="I106" i="1"/>
  <c r="J106" i="1" s="1"/>
  <c r="AI105" i="1"/>
  <c r="Y105" i="1"/>
  <c r="N105" i="1"/>
  <c r="E105" i="1"/>
  <c r="AI104" i="1"/>
  <c r="AD104" i="1"/>
  <c r="Y104" i="1"/>
  <c r="N104" i="1"/>
  <c r="I104" i="1"/>
  <c r="E104" i="1"/>
  <c r="AI103" i="1"/>
  <c r="AD103" i="1"/>
  <c r="Y103" i="1"/>
  <c r="S103" i="1"/>
  <c r="N103" i="1"/>
  <c r="I103" i="1"/>
  <c r="J103" i="1" s="1"/>
  <c r="E103" i="1"/>
  <c r="AD102" i="1"/>
  <c r="Y102" i="1"/>
  <c r="S102" i="1"/>
  <c r="N102" i="1"/>
  <c r="I102" i="1"/>
  <c r="J102" i="1" s="1"/>
  <c r="E102" i="1"/>
  <c r="AI101" i="1"/>
  <c r="AD101" i="1"/>
  <c r="Y101" i="1"/>
  <c r="S101" i="1"/>
  <c r="N101" i="1"/>
  <c r="I101" i="1"/>
  <c r="AI100" i="1"/>
  <c r="AD100" i="1"/>
  <c r="Y100" i="1"/>
  <c r="S100" i="1"/>
  <c r="N100" i="1"/>
  <c r="E100" i="1"/>
  <c r="AI99" i="1"/>
  <c r="AD99" i="1"/>
  <c r="Y99" i="1"/>
  <c r="S99" i="1"/>
  <c r="N99" i="1"/>
  <c r="I99" i="1"/>
  <c r="J99" i="1" s="1"/>
  <c r="E99" i="1"/>
  <c r="AD98" i="1"/>
  <c r="Y98" i="1"/>
  <c r="I98" i="1"/>
  <c r="J98" i="1" s="1"/>
  <c r="AI97" i="1"/>
  <c r="AD97" i="1"/>
  <c r="Y97" i="1"/>
  <c r="S97" i="1"/>
  <c r="N97" i="1"/>
  <c r="I97" i="1"/>
  <c r="E97" i="1"/>
  <c r="AD96" i="1"/>
  <c r="Y96" i="1"/>
  <c r="S96" i="1"/>
  <c r="N96" i="1"/>
  <c r="I96" i="1"/>
  <c r="J96" i="1" s="1"/>
  <c r="AI95" i="1"/>
  <c r="Y95" i="1"/>
  <c r="S95" i="1"/>
  <c r="N95" i="1"/>
  <c r="E95" i="1"/>
  <c r="AI94" i="1"/>
  <c r="AD94" i="1"/>
  <c r="Y94" i="1"/>
  <c r="S94" i="1"/>
  <c r="N94" i="1"/>
  <c r="I94" i="1"/>
  <c r="E94" i="1"/>
  <c r="AI93" i="1"/>
  <c r="AD93" i="1"/>
  <c r="Y93" i="1"/>
  <c r="S93" i="1"/>
  <c r="N93" i="1"/>
  <c r="I93" i="1"/>
  <c r="J93" i="1" s="1"/>
  <c r="E93" i="1"/>
  <c r="AI92" i="1"/>
  <c r="Y92" i="1"/>
  <c r="S92" i="1"/>
  <c r="N92" i="1"/>
  <c r="I92" i="1"/>
  <c r="AD91" i="1"/>
  <c r="Y91" i="1"/>
  <c r="S91" i="1"/>
  <c r="I91" i="1"/>
  <c r="J91" i="1" s="1"/>
  <c r="AI90" i="1"/>
  <c r="AD90" i="1"/>
  <c r="Y90" i="1"/>
  <c r="S90" i="1"/>
  <c r="N90" i="1"/>
  <c r="I90" i="1"/>
  <c r="E90" i="1"/>
  <c r="AD89" i="1"/>
  <c r="S89" i="1"/>
  <c r="I89" i="1"/>
  <c r="J89" i="1" s="1"/>
  <c r="AI88" i="1"/>
  <c r="AD88" i="1"/>
  <c r="Y88" i="1"/>
  <c r="S88" i="1"/>
  <c r="N88" i="1"/>
  <c r="I88" i="1"/>
  <c r="AI87" i="1"/>
  <c r="AD87" i="1"/>
  <c r="AJ87" i="1" s="1"/>
  <c r="Y87" i="1"/>
  <c r="S87" i="1"/>
  <c r="N87" i="1"/>
  <c r="I87" i="1"/>
  <c r="E87" i="1"/>
  <c r="AI86" i="1"/>
  <c r="AD86" i="1"/>
  <c r="Y86" i="1"/>
  <c r="S86" i="1"/>
  <c r="N86" i="1"/>
  <c r="I86" i="1"/>
  <c r="AI85" i="1"/>
  <c r="AD85" i="1"/>
  <c r="Y85" i="1"/>
  <c r="S85" i="1"/>
  <c r="N85" i="1"/>
  <c r="I85" i="1"/>
  <c r="E85" i="1"/>
  <c r="AI84" i="1"/>
  <c r="AD84" i="1"/>
  <c r="Y84" i="1"/>
  <c r="S84" i="1"/>
  <c r="N84" i="1"/>
  <c r="I84" i="1"/>
  <c r="J84" i="1" s="1"/>
  <c r="E84" i="1"/>
  <c r="AD83" i="1"/>
  <c r="Y83" i="1"/>
  <c r="S83" i="1"/>
  <c r="I83" i="1"/>
  <c r="J83" i="1" s="1"/>
  <c r="AI82" i="1"/>
  <c r="AD82" i="1"/>
  <c r="Y82" i="1"/>
  <c r="S82" i="1"/>
  <c r="I82" i="1"/>
  <c r="AI81" i="1"/>
  <c r="AD81" i="1"/>
  <c r="Y81" i="1"/>
  <c r="N81" i="1"/>
  <c r="I81" i="1"/>
  <c r="AI80" i="1"/>
  <c r="AD80" i="1"/>
  <c r="Y80" i="1"/>
  <c r="S80" i="1"/>
  <c r="N80" i="1"/>
  <c r="I80" i="1"/>
  <c r="J80" i="1" s="1"/>
  <c r="E80" i="1"/>
  <c r="AD79" i="1"/>
  <c r="Y79" i="1"/>
  <c r="S79" i="1"/>
  <c r="I79" i="1"/>
  <c r="J79" i="1" s="1"/>
  <c r="AI78" i="1"/>
  <c r="AD78" i="1"/>
  <c r="Y78" i="1"/>
  <c r="S78" i="1"/>
  <c r="T78" i="1" s="1"/>
  <c r="N78" i="1"/>
  <c r="I78" i="1"/>
  <c r="J78" i="1" s="1"/>
  <c r="E78" i="1"/>
  <c r="AI77" i="1"/>
  <c r="AD77" i="1"/>
  <c r="Y77" i="1"/>
  <c r="S77" i="1"/>
  <c r="N77" i="1"/>
  <c r="O77" i="1" s="1"/>
  <c r="I77" i="1"/>
  <c r="E77" i="1"/>
  <c r="AD76" i="1"/>
  <c r="S76" i="1"/>
  <c r="I76" i="1"/>
  <c r="E76" i="1"/>
  <c r="AI75" i="1"/>
  <c r="AD75" i="1"/>
  <c r="Y75" i="1"/>
  <c r="S75" i="1"/>
  <c r="N75" i="1"/>
  <c r="I75" i="1"/>
  <c r="AI74" i="1"/>
  <c r="Y74" i="1"/>
  <c r="N74" i="1"/>
  <c r="E74" i="1"/>
  <c r="AI73" i="1"/>
  <c r="AD73" i="1"/>
  <c r="Y73" i="1"/>
  <c r="S73" i="1"/>
  <c r="N73" i="1"/>
  <c r="I73" i="1"/>
  <c r="E73" i="1"/>
  <c r="AD72" i="1"/>
  <c r="Y72" i="1"/>
  <c r="S72" i="1"/>
  <c r="N72" i="1"/>
  <c r="I72" i="1"/>
  <c r="J72" i="1" s="1"/>
  <c r="E72" i="1"/>
  <c r="AI71" i="1"/>
  <c r="AD71" i="1"/>
  <c r="Y71" i="1"/>
  <c r="S71" i="1"/>
  <c r="N71" i="1"/>
  <c r="I71" i="1"/>
  <c r="J71" i="1" s="1"/>
  <c r="AI70" i="1"/>
  <c r="AD70" i="1"/>
  <c r="Y70" i="1"/>
  <c r="S70" i="1"/>
  <c r="N70" i="1"/>
  <c r="I70" i="1"/>
  <c r="E70" i="1"/>
  <c r="AI69" i="1"/>
  <c r="Y69" i="1"/>
  <c r="N69" i="1"/>
  <c r="I69" i="1"/>
  <c r="E69" i="1"/>
  <c r="AI68" i="1"/>
  <c r="AD68" i="1"/>
  <c r="Y68" i="1"/>
  <c r="S68" i="1"/>
  <c r="N68" i="1"/>
  <c r="I68" i="1"/>
  <c r="J68" i="1" s="1"/>
  <c r="AI67" i="1"/>
  <c r="AD67" i="1"/>
  <c r="Y67" i="1"/>
  <c r="S67" i="1"/>
  <c r="N67" i="1"/>
  <c r="E67" i="1"/>
  <c r="AI66" i="1"/>
  <c r="AD66" i="1"/>
  <c r="Y66" i="1"/>
  <c r="S66" i="1"/>
  <c r="N66" i="1"/>
  <c r="I66" i="1"/>
  <c r="J66" i="1" s="1"/>
  <c r="E66" i="1"/>
  <c r="AD65" i="1"/>
  <c r="S65" i="1"/>
  <c r="N65" i="1"/>
  <c r="I65" i="1"/>
  <c r="E65" i="1"/>
  <c r="AI64" i="1"/>
  <c r="AD64" i="1"/>
  <c r="Y64" i="1"/>
  <c r="S64" i="1"/>
  <c r="N64" i="1"/>
  <c r="O64" i="1" s="1"/>
  <c r="I64" i="1"/>
  <c r="E64" i="1"/>
  <c r="AD63" i="1"/>
  <c r="S63" i="1"/>
  <c r="I63" i="1"/>
  <c r="J63" i="1" s="1"/>
  <c r="E63" i="1"/>
  <c r="AI62" i="1"/>
  <c r="AD62" i="1"/>
  <c r="Y62" i="1"/>
  <c r="S62" i="1"/>
  <c r="N62" i="1"/>
  <c r="I62" i="1"/>
  <c r="J62" i="1" s="1"/>
  <c r="AI61" i="1"/>
  <c r="Y61" i="1"/>
  <c r="N61" i="1"/>
  <c r="AI60" i="1"/>
  <c r="AD60" i="1"/>
  <c r="Y60" i="1"/>
  <c r="S60" i="1"/>
  <c r="N60" i="1"/>
  <c r="I60" i="1"/>
  <c r="E60" i="1"/>
  <c r="AD59" i="1"/>
  <c r="Y59" i="1"/>
  <c r="S59" i="1"/>
  <c r="I59" i="1"/>
  <c r="J59" i="1" s="1"/>
  <c r="AI58" i="1"/>
  <c r="AD58" i="1"/>
  <c r="Y58" i="1"/>
  <c r="S58" i="1"/>
  <c r="N58" i="1"/>
  <c r="I58" i="1"/>
  <c r="AI57" i="1"/>
  <c r="AD57" i="1"/>
  <c r="Y57" i="1"/>
  <c r="S57" i="1"/>
  <c r="N57" i="1"/>
  <c r="I57" i="1"/>
  <c r="E57" i="1"/>
  <c r="AI56" i="1"/>
  <c r="AD56" i="1"/>
  <c r="Y56" i="1"/>
  <c r="S56" i="1"/>
  <c r="N56" i="1"/>
  <c r="I56" i="1"/>
  <c r="J56" i="1" s="1"/>
  <c r="E56" i="1"/>
  <c r="AD55" i="1"/>
  <c r="S55" i="1"/>
  <c r="I55" i="1"/>
  <c r="J55" i="1" s="1"/>
  <c r="E55" i="1"/>
  <c r="AI54" i="1"/>
  <c r="AD54" i="1"/>
  <c r="Y54" i="1"/>
  <c r="S54" i="1"/>
  <c r="N54" i="1"/>
  <c r="I54" i="1"/>
  <c r="E54" i="1"/>
  <c r="AI53" i="1"/>
  <c r="Y53" i="1"/>
  <c r="N53" i="1"/>
  <c r="E53" i="1"/>
  <c r="AI52" i="1"/>
  <c r="AD52" i="1"/>
  <c r="Y52" i="1"/>
  <c r="S52" i="1"/>
  <c r="N52" i="1"/>
  <c r="I52" i="1"/>
  <c r="AD51" i="1"/>
  <c r="Y51" i="1"/>
  <c r="S51" i="1"/>
  <c r="I51" i="1"/>
  <c r="J51" i="1" s="1"/>
  <c r="E51" i="1"/>
  <c r="AI50" i="1"/>
  <c r="AD50" i="1"/>
  <c r="Y50" i="1"/>
  <c r="S50" i="1"/>
  <c r="N50" i="1"/>
  <c r="I50" i="1"/>
  <c r="E50" i="1"/>
  <c r="AD49" i="1"/>
  <c r="S49" i="1"/>
  <c r="I49" i="1"/>
  <c r="J49" i="1" s="1"/>
  <c r="E49" i="1"/>
  <c r="AI48" i="1"/>
  <c r="AD48" i="1"/>
  <c r="Y48" i="1"/>
  <c r="S48" i="1"/>
  <c r="N48" i="1"/>
  <c r="I48" i="1"/>
  <c r="AI47" i="1"/>
  <c r="AD47" i="1"/>
  <c r="Y47" i="1"/>
  <c r="S47" i="1"/>
  <c r="N47" i="1"/>
  <c r="I47" i="1"/>
  <c r="E47" i="1"/>
  <c r="AI46" i="1"/>
  <c r="AD46" i="1"/>
  <c r="Y46" i="1"/>
  <c r="S46" i="1"/>
  <c r="N46" i="1"/>
  <c r="I46" i="1"/>
  <c r="E46" i="1"/>
  <c r="AD45" i="1"/>
  <c r="S45" i="1"/>
  <c r="I45" i="1"/>
  <c r="J45" i="1" s="1"/>
  <c r="E45" i="1"/>
  <c r="AI44" i="1"/>
  <c r="AD44" i="1"/>
  <c r="Y44" i="1"/>
  <c r="S44" i="1"/>
  <c r="N44" i="1"/>
  <c r="I44" i="1"/>
  <c r="AI43" i="1"/>
  <c r="AD43" i="1"/>
  <c r="Y43" i="1"/>
  <c r="S43" i="1"/>
  <c r="N43" i="1"/>
  <c r="I43" i="1"/>
  <c r="E43" i="1"/>
  <c r="AI42" i="1"/>
  <c r="AD42" i="1"/>
  <c r="Y42" i="1"/>
  <c r="S42" i="1"/>
  <c r="N42" i="1"/>
  <c r="I42" i="1"/>
  <c r="E42" i="1"/>
  <c r="AI41" i="1"/>
  <c r="AD41" i="1"/>
  <c r="Y41" i="1"/>
  <c r="S41" i="1"/>
  <c r="N41" i="1"/>
  <c r="I41" i="1"/>
  <c r="E41" i="1"/>
  <c r="AI40" i="1"/>
  <c r="AD40" i="1"/>
  <c r="Y40" i="1"/>
  <c r="S40" i="1"/>
  <c r="N40" i="1"/>
  <c r="I40" i="1"/>
  <c r="J40" i="1" s="1"/>
  <c r="E40" i="1"/>
  <c r="AD39" i="1"/>
  <c r="S39" i="1"/>
  <c r="I39" i="1"/>
  <c r="J39" i="1" s="1"/>
  <c r="E39" i="1"/>
  <c r="AI38" i="1"/>
  <c r="AD38" i="1"/>
  <c r="Y38" i="1"/>
  <c r="S38" i="1"/>
  <c r="N38" i="1"/>
  <c r="I38" i="1"/>
  <c r="AI37" i="1"/>
  <c r="AD37" i="1"/>
  <c r="S37" i="1"/>
  <c r="I37" i="1"/>
  <c r="J37" i="1" s="1"/>
  <c r="E37" i="1"/>
  <c r="AI36" i="1"/>
  <c r="AD36" i="1"/>
  <c r="Y36" i="1"/>
  <c r="S36" i="1"/>
  <c r="N36" i="1"/>
  <c r="I36" i="1"/>
  <c r="AI35" i="1"/>
  <c r="AD35" i="1"/>
  <c r="Y35" i="1"/>
  <c r="S35" i="1"/>
  <c r="N35" i="1"/>
  <c r="I35" i="1"/>
  <c r="E35" i="1"/>
  <c r="AI34" i="1"/>
  <c r="AD34" i="1"/>
  <c r="Y34" i="1"/>
  <c r="S34" i="1"/>
  <c r="N34" i="1"/>
  <c r="I34" i="1"/>
  <c r="J34" i="1" s="1"/>
  <c r="E34" i="1"/>
  <c r="AD33" i="1"/>
  <c r="S33" i="1"/>
  <c r="I33" i="1"/>
  <c r="J33" i="1" s="1"/>
  <c r="E33" i="1"/>
  <c r="AI32" i="1"/>
  <c r="AD32" i="1"/>
  <c r="Y32" i="1"/>
  <c r="S32" i="1"/>
  <c r="N32" i="1"/>
  <c r="I32" i="1"/>
  <c r="AI31" i="1"/>
  <c r="AD31" i="1"/>
  <c r="Y31" i="1"/>
  <c r="S31" i="1"/>
  <c r="N31" i="1"/>
  <c r="I31" i="1"/>
  <c r="E31" i="1"/>
  <c r="AI30" i="1"/>
  <c r="AD30" i="1"/>
  <c r="Y30" i="1"/>
  <c r="S30" i="1"/>
  <c r="N30" i="1"/>
  <c r="I30" i="1"/>
  <c r="E30" i="1"/>
  <c r="AD29" i="1"/>
  <c r="S29" i="1"/>
  <c r="I29" i="1"/>
  <c r="J29" i="1" s="1"/>
  <c r="E29" i="1"/>
  <c r="AI28" i="1"/>
  <c r="AD28" i="1"/>
  <c r="Y28" i="1"/>
  <c r="S28" i="1"/>
  <c r="N28" i="1"/>
  <c r="I28" i="1"/>
  <c r="AI27" i="1"/>
  <c r="AD27" i="1"/>
  <c r="Y27" i="1"/>
  <c r="S27" i="1"/>
  <c r="N27" i="1"/>
  <c r="I27" i="1"/>
  <c r="E27" i="1"/>
  <c r="AI26" i="1"/>
  <c r="AD26" i="1"/>
  <c r="Y26" i="1"/>
  <c r="S26" i="1"/>
  <c r="N26" i="1"/>
  <c r="I26" i="1"/>
  <c r="J26" i="1" s="1"/>
  <c r="E26" i="1"/>
  <c r="AD25" i="1"/>
  <c r="S25" i="1"/>
  <c r="I25" i="1"/>
  <c r="J25" i="1" s="1"/>
  <c r="AI24" i="1"/>
  <c r="AD24" i="1"/>
  <c r="Y24" i="1"/>
  <c r="S24" i="1"/>
  <c r="N24" i="1"/>
  <c r="I24" i="1"/>
  <c r="AI23" i="1"/>
  <c r="AD23" i="1"/>
  <c r="Y23" i="1"/>
  <c r="S23" i="1"/>
  <c r="N23" i="1"/>
  <c r="I23" i="1"/>
  <c r="E23" i="1"/>
  <c r="AI22" i="1"/>
  <c r="AD22" i="1"/>
  <c r="Y22" i="1"/>
  <c r="S22" i="1"/>
  <c r="N22" i="1"/>
  <c r="I22" i="1"/>
  <c r="E22" i="1"/>
  <c r="AD21" i="1"/>
  <c r="S21" i="1"/>
  <c r="I21" i="1"/>
  <c r="J21" i="1" s="1"/>
  <c r="E21" i="1"/>
  <c r="AI20" i="1"/>
  <c r="AD20" i="1"/>
  <c r="Y20" i="1"/>
  <c r="S20" i="1"/>
  <c r="N20" i="1"/>
  <c r="I20" i="1"/>
  <c r="AI19" i="1"/>
  <c r="Y19" i="1"/>
  <c r="S19" i="1"/>
  <c r="N19" i="1"/>
  <c r="E19" i="1"/>
  <c r="AI18" i="1"/>
  <c r="Y18" i="1"/>
  <c r="S18" i="1"/>
  <c r="N18" i="1"/>
  <c r="I18" i="1"/>
  <c r="J18" i="1" s="1"/>
  <c r="E18" i="1"/>
  <c r="AI17" i="1"/>
  <c r="AD17" i="1"/>
  <c r="Y17" i="1"/>
  <c r="S17" i="1"/>
  <c r="N17" i="1"/>
  <c r="I17" i="1"/>
  <c r="E17" i="1"/>
  <c r="AI16" i="1"/>
  <c r="AD16" i="1"/>
  <c r="Y16" i="1"/>
  <c r="S16" i="1"/>
  <c r="N16" i="1"/>
  <c r="I16" i="1"/>
  <c r="AI15" i="1"/>
  <c r="AD15" i="1"/>
  <c r="Y15" i="1"/>
  <c r="S15" i="1"/>
  <c r="N15" i="1"/>
  <c r="I15" i="1"/>
  <c r="AI14" i="1"/>
  <c r="AD14" i="1"/>
  <c r="Y14" i="1"/>
  <c r="S14" i="1"/>
  <c r="N14" i="1"/>
  <c r="I14" i="1"/>
  <c r="AI13" i="1"/>
  <c r="AD13" i="1"/>
  <c r="Y13" i="1"/>
  <c r="S13" i="1"/>
  <c r="N13" i="1"/>
  <c r="I13" i="1"/>
  <c r="AI12" i="1"/>
  <c r="AD12" i="1"/>
  <c r="Y12" i="1"/>
  <c r="S12" i="1"/>
  <c r="N12" i="1"/>
  <c r="I12" i="1"/>
  <c r="J12" i="1" s="1"/>
  <c r="E12" i="1"/>
  <c r="AI11" i="1"/>
  <c r="AD11" i="1"/>
  <c r="Y11" i="1"/>
  <c r="S11" i="1"/>
  <c r="N11" i="1"/>
  <c r="I11" i="1"/>
  <c r="AI10" i="1"/>
  <c r="AD10" i="1"/>
  <c r="Y10" i="1"/>
  <c r="S10" i="1"/>
  <c r="N10" i="1"/>
  <c r="I10" i="1"/>
  <c r="AI9" i="1"/>
  <c r="AD9" i="1"/>
  <c r="Y9" i="1"/>
  <c r="S9" i="1"/>
  <c r="N9" i="1"/>
  <c r="I9" i="1"/>
  <c r="J9" i="1" s="1"/>
  <c r="E9" i="1"/>
  <c r="AI8" i="1"/>
  <c r="AD8" i="1"/>
  <c r="Y8" i="1"/>
  <c r="S8" i="1"/>
  <c r="N8" i="1"/>
  <c r="I8" i="1"/>
  <c r="AI7" i="1"/>
  <c r="AD7" i="1"/>
  <c r="Y7" i="1"/>
  <c r="S7" i="1"/>
  <c r="N7" i="1"/>
  <c r="I7" i="1"/>
  <c r="J7" i="1" s="1"/>
  <c r="AI6" i="1"/>
  <c r="AD6" i="1"/>
  <c r="Y6" i="1"/>
  <c r="S6" i="1"/>
  <c r="N6" i="1"/>
  <c r="I6" i="1"/>
  <c r="S5" i="1"/>
  <c r="Z54" i="1" l="1"/>
  <c r="AJ23" i="1"/>
  <c r="Z47" i="1"/>
  <c r="AJ62" i="1"/>
  <c r="AJ75" i="1"/>
  <c r="AE93" i="1"/>
  <c r="Z17" i="1"/>
  <c r="Z41" i="1"/>
  <c r="O43" i="1"/>
  <c r="AE62" i="1"/>
  <c r="T97" i="1"/>
  <c r="U97" i="1" s="1"/>
  <c r="O42" i="1"/>
  <c r="O47" i="1"/>
  <c r="AJ52" i="1"/>
  <c r="Z23" i="1"/>
  <c r="AE34" i="1"/>
  <c r="Z38" i="1"/>
  <c r="AE40" i="1"/>
  <c r="O41" i="1"/>
  <c r="Z43" i="1"/>
  <c r="AJ44" i="1"/>
  <c r="AJ50" i="1"/>
  <c r="Z64" i="1"/>
  <c r="AE77" i="1"/>
  <c r="AJ78" i="1"/>
  <c r="AE84" i="1"/>
  <c r="AJ106" i="1"/>
  <c r="AE26" i="1"/>
  <c r="AJ47" i="1"/>
  <c r="O54" i="1"/>
  <c r="Z9" i="1"/>
  <c r="Z27" i="1"/>
  <c r="Z31" i="1"/>
  <c r="O32" i="1"/>
  <c r="AJ32" i="1"/>
  <c r="AJ34" i="1"/>
  <c r="O57" i="1"/>
  <c r="AJ82" i="1"/>
  <c r="AE86" i="1"/>
  <c r="AJ81" i="1"/>
  <c r="AJ85" i="1"/>
  <c r="AJ57" i="1"/>
  <c r="AJ8" i="1"/>
  <c r="AJ11" i="1"/>
  <c r="AJ28" i="1"/>
  <c r="AJ38" i="1"/>
  <c r="AJ100" i="1"/>
  <c r="AJ6" i="1"/>
  <c r="AJ20" i="1"/>
  <c r="AJ27" i="1"/>
  <c r="AJ36" i="1"/>
  <c r="AJ40" i="1"/>
  <c r="AJ42" i="1"/>
  <c r="AJ48" i="1"/>
  <c r="AJ54" i="1"/>
  <c r="AJ58" i="1"/>
  <c r="AE68" i="1"/>
  <c r="AJ68" i="1"/>
  <c r="AE71" i="1"/>
  <c r="AJ97" i="1"/>
  <c r="AJ103" i="1"/>
  <c r="AJ31" i="1"/>
  <c r="AJ43" i="1"/>
  <c r="AE51" i="1"/>
  <c r="AJ66" i="1"/>
  <c r="AJ71" i="1"/>
  <c r="AE83" i="1"/>
  <c r="AJ93" i="1"/>
  <c r="AE56" i="1"/>
  <c r="AE64" i="1"/>
  <c r="Z48" i="1"/>
  <c r="Z7" i="1"/>
  <c r="Z19" i="1"/>
  <c r="Z32" i="1"/>
  <c r="Z42" i="1"/>
  <c r="T77" i="1"/>
  <c r="U77" i="1" s="1"/>
  <c r="T9" i="1"/>
  <c r="U9" i="1" s="1"/>
  <c r="T40" i="1"/>
  <c r="U40" i="1" s="1"/>
  <c r="T56" i="1"/>
  <c r="U56" i="1" s="1"/>
  <c r="T26" i="1"/>
  <c r="U26" i="1" s="1"/>
  <c r="T84" i="1"/>
  <c r="U84" i="1" s="1"/>
  <c r="T86" i="1"/>
  <c r="U86" i="1" s="1"/>
  <c r="T34" i="1"/>
  <c r="U34" i="1" s="1"/>
  <c r="O69" i="1"/>
  <c r="O23" i="1"/>
  <c r="O31" i="1"/>
  <c r="O18" i="1"/>
  <c r="O16" i="1"/>
  <c r="O27" i="1"/>
  <c r="O38" i="1"/>
  <c r="O48" i="1"/>
  <c r="I5" i="1"/>
  <c r="O7" i="1"/>
  <c r="T7" i="1"/>
  <c r="U7" i="1" s="1"/>
  <c r="Z12" i="1"/>
  <c r="J13" i="1"/>
  <c r="Z13" i="1"/>
  <c r="T14" i="1"/>
  <c r="U14" i="1" s="1"/>
  <c r="O8" i="1"/>
  <c r="T8" i="1"/>
  <c r="U8" i="1" s="1"/>
  <c r="O9" i="1"/>
  <c r="J10" i="1"/>
  <c r="Z10" i="1"/>
  <c r="O11" i="1"/>
  <c r="T12" i="1"/>
  <c r="U12" i="1" s="1"/>
  <c r="AE12" i="1"/>
  <c r="AJ12" i="1"/>
  <c r="AE13" i="1"/>
  <c r="AJ13" i="1"/>
  <c r="Z15" i="1"/>
  <c r="AJ15" i="1"/>
  <c r="T18" i="1"/>
  <c r="U18" i="1" s="1"/>
  <c r="O20" i="1"/>
  <c r="T20" i="1"/>
  <c r="U20" i="1" s="1"/>
  <c r="Z20" i="1"/>
  <c r="AE20" i="1"/>
  <c r="AD5" i="1"/>
  <c r="Z6" i="1"/>
  <c r="AE6" i="1"/>
  <c r="E8" i="1"/>
  <c r="AJ9" i="1"/>
  <c r="O10" i="1"/>
  <c r="J11" i="1"/>
  <c r="T11" i="1"/>
  <c r="U11" i="1" s="1"/>
  <c r="AE11" i="1"/>
  <c r="J15" i="1"/>
  <c r="O15" i="1"/>
  <c r="J16" i="1"/>
  <c r="Z16" i="1"/>
  <c r="T16" i="1"/>
  <c r="U16" i="1" s="1"/>
  <c r="AE16" i="1"/>
  <c r="AE7" i="1"/>
  <c r="T10" i="1"/>
  <c r="U10" i="1" s="1"/>
  <c r="T13" i="1"/>
  <c r="U13" i="1" s="1"/>
  <c r="J14" i="1"/>
  <c r="AE14" i="1"/>
  <c r="AE15" i="1"/>
  <c r="AE17" i="1"/>
  <c r="AJ17" i="1"/>
  <c r="E5" i="1"/>
  <c r="E7" i="1"/>
  <c r="AJ7" i="1"/>
  <c r="AE9" i="1"/>
  <c r="Z11" i="1"/>
  <c r="N5" i="1"/>
  <c r="T5" i="1" s="1"/>
  <c r="Y5" i="1"/>
  <c r="AI5" i="1"/>
  <c r="E6" i="1"/>
  <c r="J6" i="1"/>
  <c r="O6" i="1"/>
  <c r="T6" i="1"/>
  <c r="U6" i="1" s="1"/>
  <c r="J8" i="1"/>
  <c r="Z8" i="1"/>
  <c r="AE8" i="1"/>
  <c r="E10" i="1"/>
  <c r="AE10" i="1"/>
  <c r="AJ10" i="1"/>
  <c r="O12" i="1"/>
  <c r="O13" i="1"/>
  <c r="O14" i="1"/>
  <c r="Z14" i="1"/>
  <c r="AJ14" i="1"/>
  <c r="T15" i="1"/>
  <c r="U15" i="1" s="1"/>
  <c r="J22" i="1"/>
  <c r="O22" i="1"/>
  <c r="T22" i="1"/>
  <c r="U22" i="1" s="1"/>
  <c r="Z22" i="1"/>
  <c r="AE22" i="1"/>
  <c r="AJ22" i="1"/>
  <c r="E11" i="1"/>
  <c r="E13" i="1"/>
  <c r="E14" i="1"/>
  <c r="J17" i="1"/>
  <c r="J23" i="1"/>
  <c r="T23" i="1"/>
  <c r="U23" i="1" s="1"/>
  <c r="AE23" i="1"/>
  <c r="AJ26" i="1"/>
  <c r="Z28" i="1"/>
  <c r="AE28" i="1"/>
  <c r="T30" i="1"/>
  <c r="U30" i="1" s="1"/>
  <c r="Z30" i="1"/>
  <c r="J35" i="1"/>
  <c r="AE35" i="1"/>
  <c r="O44" i="1"/>
  <c r="T44" i="1"/>
  <c r="U44" i="1" s="1"/>
  <c r="J46" i="1"/>
  <c r="O46" i="1"/>
  <c r="AE46" i="1"/>
  <c r="AJ46" i="1"/>
  <c r="J52" i="1"/>
  <c r="O62" i="1"/>
  <c r="J65" i="1"/>
  <c r="E75" i="1"/>
  <c r="J75" i="1"/>
  <c r="J85" i="1"/>
  <c r="O85" i="1"/>
  <c r="J87" i="1"/>
  <c r="O87" i="1"/>
  <c r="AE90" i="1"/>
  <c r="E15" i="1"/>
  <c r="AD18" i="1"/>
  <c r="T24" i="1"/>
  <c r="U24" i="1" s="1"/>
  <c r="Z24" i="1"/>
  <c r="E25" i="1"/>
  <c r="J27" i="1"/>
  <c r="AE27" i="1"/>
  <c r="J31" i="1"/>
  <c r="AE31" i="1"/>
  <c r="O35" i="1"/>
  <c r="AJ35" i="1"/>
  <c r="O36" i="1"/>
  <c r="T36" i="1"/>
  <c r="U36" i="1" s="1"/>
  <c r="AJ37" i="1"/>
  <c r="T41" i="1"/>
  <c r="U41" i="1" s="1"/>
  <c r="T42" i="1"/>
  <c r="U42" i="1" s="1"/>
  <c r="T43" i="1"/>
  <c r="U43" i="1" s="1"/>
  <c r="T47" i="1"/>
  <c r="U47" i="1" s="1"/>
  <c r="O50" i="1"/>
  <c r="T50" i="1"/>
  <c r="U50" i="1" s="1"/>
  <c r="J57" i="1"/>
  <c r="AE57" i="1"/>
  <c r="O58" i="1"/>
  <c r="Z58" i="1"/>
  <c r="Z59" i="1"/>
  <c r="AE59" i="1"/>
  <c r="J60" i="1"/>
  <c r="T60" i="1"/>
  <c r="U60" i="1" s="1"/>
  <c r="AE60" i="1"/>
  <c r="E61" i="1"/>
  <c r="T64" i="1"/>
  <c r="U64" i="1" s="1"/>
  <c r="J70" i="1"/>
  <c r="O72" i="1"/>
  <c r="O75" i="1"/>
  <c r="T75" i="1"/>
  <c r="U75" i="1" s="1"/>
  <c r="J76" i="1"/>
  <c r="AE80" i="1"/>
  <c r="T17" i="1"/>
  <c r="U17" i="1" s="1"/>
  <c r="T19" i="1"/>
  <c r="U19" i="1" s="1"/>
  <c r="O28" i="1"/>
  <c r="T28" i="1"/>
  <c r="U28" i="1" s="1"/>
  <c r="J30" i="1"/>
  <c r="O30" i="1"/>
  <c r="AE30" i="1"/>
  <c r="AJ30" i="1"/>
  <c r="T35" i="1"/>
  <c r="U35" i="1" s="1"/>
  <c r="Z44" i="1"/>
  <c r="AE44" i="1"/>
  <c r="T46" i="1"/>
  <c r="U46" i="1" s="1"/>
  <c r="Z46" i="1"/>
  <c r="O52" i="1"/>
  <c r="Z52" i="1"/>
  <c r="E62" i="1"/>
  <c r="Z62" i="1"/>
  <c r="Z75" i="1"/>
  <c r="AE75" i="1"/>
  <c r="J92" i="1"/>
  <c r="O92" i="1"/>
  <c r="E16" i="1"/>
  <c r="AJ16" i="1"/>
  <c r="O17" i="1"/>
  <c r="Z18" i="1"/>
  <c r="E20" i="1"/>
  <c r="J20" i="1"/>
  <c r="J24" i="1"/>
  <c r="O24" i="1"/>
  <c r="AE24" i="1"/>
  <c r="AJ24" i="1"/>
  <c r="T27" i="1"/>
  <c r="U27" i="1" s="1"/>
  <c r="T31" i="1"/>
  <c r="U31" i="1" s="1"/>
  <c r="Z35" i="1"/>
  <c r="Z36" i="1"/>
  <c r="AE36" i="1"/>
  <c r="J41" i="1"/>
  <c r="AE41" i="1"/>
  <c r="AJ41" i="1"/>
  <c r="J42" i="1"/>
  <c r="AE42" i="1"/>
  <c r="J43" i="1"/>
  <c r="AE43" i="1"/>
  <c r="J47" i="1"/>
  <c r="AE47" i="1"/>
  <c r="T62" i="1"/>
  <c r="U62" i="1" s="1"/>
  <c r="J64" i="1"/>
  <c r="T67" i="1"/>
  <c r="U67" i="1" s="1"/>
  <c r="Z67" i="1"/>
  <c r="O68" i="1"/>
  <c r="T68" i="1"/>
  <c r="U68" i="1" s="1"/>
  <c r="N25" i="1"/>
  <c r="Y25" i="1"/>
  <c r="AI25" i="1"/>
  <c r="AJ25" i="1" s="1"/>
  <c r="E28" i="1"/>
  <c r="J28" i="1"/>
  <c r="N33" i="1"/>
  <c r="Y33" i="1"/>
  <c r="AI33" i="1"/>
  <c r="AJ33" i="1" s="1"/>
  <c r="E36" i="1"/>
  <c r="J36" i="1"/>
  <c r="N39" i="1"/>
  <c r="Y39" i="1"/>
  <c r="AI39" i="1"/>
  <c r="AJ39" i="1" s="1"/>
  <c r="E44" i="1"/>
  <c r="J44" i="1"/>
  <c r="N49" i="1"/>
  <c r="Y49" i="1"/>
  <c r="AI49" i="1"/>
  <c r="AJ49" i="1" s="1"/>
  <c r="Z50" i="1"/>
  <c r="AE50" i="1"/>
  <c r="T52" i="1"/>
  <c r="U52" i="1" s="1"/>
  <c r="AE52" i="1"/>
  <c r="J54" i="1"/>
  <c r="T54" i="1"/>
  <c r="U54" i="1" s="1"/>
  <c r="AE54" i="1"/>
  <c r="O56" i="1"/>
  <c r="Z56" i="1"/>
  <c r="AJ56" i="1"/>
  <c r="T57" i="1"/>
  <c r="U57" i="1" s="1"/>
  <c r="J58" i="1"/>
  <c r="T58" i="1"/>
  <c r="U58" i="1" s="1"/>
  <c r="AE58" i="1"/>
  <c r="E59" i="1"/>
  <c r="AI59" i="1"/>
  <c r="AJ59" i="1" s="1"/>
  <c r="O60" i="1"/>
  <c r="Z60" i="1"/>
  <c r="AJ60" i="1"/>
  <c r="O65" i="1"/>
  <c r="T65" i="1"/>
  <c r="U65" i="1" s="1"/>
  <c r="AI65" i="1"/>
  <c r="AJ65" i="1" s="1"/>
  <c r="O71" i="1"/>
  <c r="T71" i="1"/>
  <c r="U71" i="1" s="1"/>
  <c r="Z72" i="1"/>
  <c r="J73" i="1"/>
  <c r="T73" i="1"/>
  <c r="U73" i="1" s="1"/>
  <c r="AE73" i="1"/>
  <c r="J77" i="1"/>
  <c r="E81" i="1"/>
  <c r="T87" i="1"/>
  <c r="U87" i="1" s="1"/>
  <c r="Z87" i="1"/>
  <c r="AE96" i="1"/>
  <c r="J97" i="1"/>
  <c r="O97" i="1"/>
  <c r="Z99" i="1"/>
  <c r="T99" i="1"/>
  <c r="U99" i="1" s="1"/>
  <c r="I19" i="1"/>
  <c r="O19" i="1" s="1"/>
  <c r="AD19" i="1"/>
  <c r="N21" i="1"/>
  <c r="Y21" i="1"/>
  <c r="AI21" i="1"/>
  <c r="AJ21" i="1" s="1"/>
  <c r="E24" i="1"/>
  <c r="O26" i="1"/>
  <c r="Z26" i="1"/>
  <c r="N29" i="1"/>
  <c r="Y29" i="1"/>
  <c r="AI29" i="1"/>
  <c r="AJ29" i="1" s="1"/>
  <c r="E32" i="1"/>
  <c r="J32" i="1"/>
  <c r="T32" i="1"/>
  <c r="U32" i="1" s="1"/>
  <c r="AE32" i="1"/>
  <c r="O34" i="1"/>
  <c r="Z34" i="1"/>
  <c r="N37" i="1"/>
  <c r="Y37" i="1"/>
  <c r="E38" i="1"/>
  <c r="J38" i="1"/>
  <c r="T38" i="1"/>
  <c r="U38" i="1" s="1"/>
  <c r="AE38" i="1"/>
  <c r="O40" i="1"/>
  <c r="Z40" i="1"/>
  <c r="N45" i="1"/>
  <c r="Y45" i="1"/>
  <c r="AI45" i="1"/>
  <c r="AJ45" i="1" s="1"/>
  <c r="E48" i="1"/>
  <c r="J48" i="1"/>
  <c r="T48" i="1"/>
  <c r="U48" i="1" s="1"/>
  <c r="AE48" i="1"/>
  <c r="J50" i="1"/>
  <c r="Z51" i="1"/>
  <c r="E52" i="1"/>
  <c r="Z57" i="1"/>
  <c r="N59" i="1"/>
  <c r="AE67" i="1"/>
  <c r="AJ67" i="1"/>
  <c r="E71" i="1"/>
  <c r="Z80" i="1"/>
  <c r="T85" i="1"/>
  <c r="U85" i="1" s="1"/>
  <c r="Z85" i="1"/>
  <c r="N55" i="1"/>
  <c r="Y55" i="1"/>
  <c r="AI55" i="1"/>
  <c r="AJ55" i="1" s="1"/>
  <c r="E58" i="1"/>
  <c r="N63" i="1"/>
  <c r="T63" i="1" s="1"/>
  <c r="Y63" i="1"/>
  <c r="AE63" i="1" s="1"/>
  <c r="AI63" i="1"/>
  <c r="AJ63" i="1" s="1"/>
  <c r="AJ64" i="1"/>
  <c r="Z66" i="1"/>
  <c r="AE70" i="1"/>
  <c r="AI72" i="1"/>
  <c r="AJ72" i="1" s="1"/>
  <c r="O73" i="1"/>
  <c r="Z73" i="1"/>
  <c r="AJ73" i="1"/>
  <c r="Z79" i="1"/>
  <c r="AE79" i="1"/>
  <c r="AJ80" i="1"/>
  <c r="AE81" i="1"/>
  <c r="E83" i="1"/>
  <c r="AE94" i="1"/>
  <c r="AJ94" i="1"/>
  <c r="Z95" i="1"/>
  <c r="T103" i="1"/>
  <c r="U103" i="1" s="1"/>
  <c r="N51" i="1"/>
  <c r="T51" i="1" s="1"/>
  <c r="AI51" i="1"/>
  <c r="AJ51" i="1" s="1"/>
  <c r="I53" i="1"/>
  <c r="S53" i="1"/>
  <c r="Z53" i="1" s="1"/>
  <c r="AD53" i="1"/>
  <c r="I61" i="1"/>
  <c r="S61" i="1"/>
  <c r="AD61" i="1"/>
  <c r="O66" i="1"/>
  <c r="I67" i="1"/>
  <c r="E68" i="1"/>
  <c r="Z68" i="1"/>
  <c r="J69" i="1"/>
  <c r="T70" i="1"/>
  <c r="U70" i="1" s="1"/>
  <c r="Z71" i="1"/>
  <c r="U78" i="1"/>
  <c r="AE78" i="1"/>
  <c r="O81" i="1"/>
  <c r="Z82" i="1"/>
  <c r="AE82" i="1"/>
  <c r="O84" i="1"/>
  <c r="Z84" i="1"/>
  <c r="AJ84" i="1"/>
  <c r="J86" i="1"/>
  <c r="Z86" i="1"/>
  <c r="AJ86" i="1"/>
  <c r="J88" i="1"/>
  <c r="T88" i="1"/>
  <c r="U88" i="1" s="1"/>
  <c r="AE88" i="1"/>
  <c r="E89" i="1"/>
  <c r="AI89" i="1"/>
  <c r="AJ89" i="1" s="1"/>
  <c r="O90" i="1"/>
  <c r="Y65" i="1"/>
  <c r="AE65" i="1" s="1"/>
  <c r="S69" i="1"/>
  <c r="AD69" i="1"/>
  <c r="N76" i="1"/>
  <c r="Y76" i="1"/>
  <c r="AE76" i="1" s="1"/>
  <c r="AI76" i="1"/>
  <c r="AJ76" i="1" s="1"/>
  <c r="Z77" i="1"/>
  <c r="E79" i="1"/>
  <c r="T80" i="1"/>
  <c r="U80" i="1" s="1"/>
  <c r="E82" i="1"/>
  <c r="J82" i="1"/>
  <c r="Z83" i="1"/>
  <c r="N89" i="1"/>
  <c r="E91" i="1"/>
  <c r="AE91" i="1"/>
  <c r="Z92" i="1"/>
  <c r="Z93" i="1"/>
  <c r="E98" i="1"/>
  <c r="O102" i="1"/>
  <c r="AE102" i="1"/>
  <c r="J108" i="1"/>
  <c r="S108" i="1"/>
  <c r="T66" i="1"/>
  <c r="U66" i="1" s="1"/>
  <c r="AE66" i="1"/>
  <c r="O70" i="1"/>
  <c r="Z70" i="1"/>
  <c r="AJ70" i="1"/>
  <c r="T72" i="1"/>
  <c r="U72" i="1" s="1"/>
  <c r="AE72" i="1"/>
  <c r="I74" i="1"/>
  <c r="S74" i="1"/>
  <c r="AD74" i="1"/>
  <c r="AJ74" i="1" s="1"/>
  <c r="AJ77" i="1"/>
  <c r="O78" i="1"/>
  <c r="Z78" i="1"/>
  <c r="O80" i="1"/>
  <c r="J81" i="1"/>
  <c r="N82" i="1"/>
  <c r="AE85" i="1"/>
  <c r="O86" i="1"/>
  <c r="AE87" i="1"/>
  <c r="O88" i="1"/>
  <c r="Z88" i="1"/>
  <c r="AJ88" i="1"/>
  <c r="Y89" i="1"/>
  <c r="J90" i="1"/>
  <c r="T92" i="1"/>
  <c r="U92" i="1" s="1"/>
  <c r="T93" i="1"/>
  <c r="U93" i="1" s="1"/>
  <c r="T94" i="1"/>
  <c r="U94" i="1" s="1"/>
  <c r="N79" i="1"/>
  <c r="T79" i="1" s="1"/>
  <c r="AI79" i="1"/>
  <c r="AJ79" i="1" s="1"/>
  <c r="AI83" i="1"/>
  <c r="AJ83" i="1" s="1"/>
  <c r="E86" i="1"/>
  <c r="E88" i="1"/>
  <c r="T90" i="1"/>
  <c r="U90" i="1" s="1"/>
  <c r="Z90" i="1"/>
  <c r="AJ90" i="1"/>
  <c r="AD92" i="1"/>
  <c r="AJ92" i="1" s="1"/>
  <c r="J94" i="1"/>
  <c r="T96" i="1"/>
  <c r="U96" i="1" s="1"/>
  <c r="AE97" i="1"/>
  <c r="Z97" i="1"/>
  <c r="Z101" i="1"/>
  <c r="AE101" i="1"/>
  <c r="Z102" i="1"/>
  <c r="AJ104" i="1"/>
  <c r="S81" i="1"/>
  <c r="Z81" i="1" s="1"/>
  <c r="N83" i="1"/>
  <c r="T83" i="1" s="1"/>
  <c r="Z91" i="1"/>
  <c r="E92" i="1"/>
  <c r="O93" i="1"/>
  <c r="O96" i="1"/>
  <c r="O99" i="1"/>
  <c r="T100" i="1"/>
  <c r="U100" i="1" s="1"/>
  <c r="Z103" i="1"/>
  <c r="AE103" i="1"/>
  <c r="O104" i="1"/>
  <c r="AE104" i="1"/>
  <c r="T106" i="1"/>
  <c r="U106" i="1" s="1"/>
  <c r="T95" i="1"/>
  <c r="U95" i="1" s="1"/>
  <c r="AI96" i="1"/>
  <c r="AJ96" i="1" s="1"/>
  <c r="AE98" i="1"/>
  <c r="AE99" i="1"/>
  <c r="AJ99" i="1"/>
  <c r="J101" i="1"/>
  <c r="T102" i="1"/>
  <c r="U102" i="1" s="1"/>
  <c r="O106" i="1"/>
  <c r="O108" i="1"/>
  <c r="AE108" i="1"/>
  <c r="AJ108" i="1"/>
  <c r="N91" i="1"/>
  <c r="AI91" i="1"/>
  <c r="AJ91" i="1" s="1"/>
  <c r="O94" i="1"/>
  <c r="Z94" i="1"/>
  <c r="Z96" i="1"/>
  <c r="Z100" i="1"/>
  <c r="AE100" i="1"/>
  <c r="T101" i="1"/>
  <c r="U101" i="1" s="1"/>
  <c r="AJ101" i="1"/>
  <c r="S104" i="1"/>
  <c r="Z106" i="1"/>
  <c r="AE106" i="1"/>
  <c r="E108" i="1"/>
  <c r="E96" i="1"/>
  <c r="N98" i="1"/>
  <c r="O101" i="1"/>
  <c r="O103" i="1"/>
  <c r="J104" i="1"/>
  <c r="N107" i="1"/>
  <c r="Z107" i="1"/>
  <c r="I95" i="1"/>
  <c r="AD95" i="1"/>
  <c r="AJ95" i="1" s="1"/>
  <c r="AI102" i="1"/>
  <c r="AJ102" i="1" s="1"/>
  <c r="E106" i="1"/>
  <c r="AI98" i="1"/>
  <c r="AJ98" i="1" s="1"/>
  <c r="I100" i="1"/>
  <c r="E101" i="1"/>
  <c r="S105" i="1"/>
  <c r="Z105" i="1" s="1"/>
  <c r="AD107" i="1"/>
  <c r="S98" i="1"/>
  <c r="I105" i="1"/>
  <c r="AD105" i="1"/>
  <c r="E107" i="1"/>
  <c r="S109" i="1" l="1"/>
  <c r="T104" i="1"/>
  <c r="U104" i="1" s="1"/>
  <c r="O76" i="1"/>
  <c r="AE53" i="1"/>
  <c r="Z45" i="1"/>
  <c r="AE45" i="1"/>
  <c r="J105" i="1"/>
  <c r="AE107" i="1"/>
  <c r="J100" i="1"/>
  <c r="O100" i="1"/>
  <c r="J95" i="1"/>
  <c r="O107" i="1"/>
  <c r="O91" i="1"/>
  <c r="U83" i="1"/>
  <c r="O83" i="1"/>
  <c r="O82" i="1"/>
  <c r="T82" i="1"/>
  <c r="U82" i="1" s="1"/>
  <c r="T74" i="1"/>
  <c r="U74" i="1" s="1"/>
  <c r="T108" i="1"/>
  <c r="U108" i="1" s="1"/>
  <c r="J67" i="1"/>
  <c r="O67" i="1"/>
  <c r="AE61" i="1"/>
  <c r="J53" i="1"/>
  <c r="T91" i="1"/>
  <c r="U91" i="1" s="1"/>
  <c r="Z55" i="1"/>
  <c r="AE55" i="1"/>
  <c r="O53" i="1"/>
  <c r="O37" i="1"/>
  <c r="T37" i="1"/>
  <c r="U37" i="1" s="1"/>
  <c r="O29" i="1"/>
  <c r="T29" i="1"/>
  <c r="U29" i="1" s="1"/>
  <c r="O21" i="1"/>
  <c r="T21" i="1"/>
  <c r="U21" i="1" s="1"/>
  <c r="AE19" i="1"/>
  <c r="O49" i="1"/>
  <c r="T49" i="1"/>
  <c r="U49" i="1" s="1"/>
  <c r="O39" i="1"/>
  <c r="T39" i="1"/>
  <c r="U39" i="1" s="1"/>
  <c r="AD109" i="1"/>
  <c r="AE5" i="1"/>
  <c r="T105" i="1"/>
  <c r="U105" i="1" s="1"/>
  <c r="Z104" i="1"/>
  <c r="T81" i="1"/>
  <c r="U81" i="1" s="1"/>
  <c r="AE92" i="1"/>
  <c r="U79" i="1"/>
  <c r="O79" i="1"/>
  <c r="T107" i="1"/>
  <c r="U107" i="1" s="1"/>
  <c r="J74" i="1"/>
  <c r="O89" i="1"/>
  <c r="T89" i="1"/>
  <c r="U89" i="1" s="1"/>
  <c r="Z76" i="1"/>
  <c r="AE69" i="1"/>
  <c r="AJ69" i="1"/>
  <c r="Z65" i="1"/>
  <c r="O74" i="1"/>
  <c r="T61" i="1"/>
  <c r="U61" i="1" s="1"/>
  <c r="O55" i="1"/>
  <c r="T55" i="1"/>
  <c r="U55" i="1" s="1"/>
  <c r="J19" i="1"/>
  <c r="Z25" i="1"/>
  <c r="AE25" i="1"/>
  <c r="Z61" i="1"/>
  <c r="T76" i="1"/>
  <c r="U76" i="1" s="1"/>
  <c r="AJ19" i="1"/>
  <c r="Y109" i="1"/>
  <c r="Z5" i="1"/>
  <c r="E109" i="1"/>
  <c r="O98" i="1"/>
  <c r="Z89" i="1"/>
  <c r="AE89" i="1"/>
  <c r="T69" i="1"/>
  <c r="U69" i="1" s="1"/>
  <c r="Z69" i="1"/>
  <c r="J61" i="1"/>
  <c r="U51" i="1"/>
  <c r="O51" i="1"/>
  <c r="Z63" i="1"/>
  <c r="Z33" i="1"/>
  <c r="AE33" i="1"/>
  <c r="O25" i="1"/>
  <c r="T25" i="1"/>
  <c r="U25" i="1" s="1"/>
  <c r="Z74" i="1"/>
  <c r="AE18" i="1"/>
  <c r="AJ18" i="1"/>
  <c r="I109" i="1"/>
  <c r="J5" i="1"/>
  <c r="AE105" i="1"/>
  <c r="T98" i="1"/>
  <c r="U98" i="1" s="1"/>
  <c r="AE95" i="1"/>
  <c r="O105" i="1"/>
  <c r="Z98" i="1"/>
  <c r="AJ107" i="1"/>
  <c r="O95" i="1"/>
  <c r="AE74" i="1"/>
  <c r="Z108" i="1"/>
  <c r="T53" i="1"/>
  <c r="U53" i="1" s="1"/>
  <c r="O63" i="1"/>
  <c r="U63" i="1"/>
  <c r="O59" i="1"/>
  <c r="T59" i="1"/>
  <c r="U59" i="1" s="1"/>
  <c r="AJ53" i="1"/>
  <c r="O45" i="1"/>
  <c r="T45" i="1"/>
  <c r="U45" i="1" s="1"/>
  <c r="Z37" i="1"/>
  <c r="AE37" i="1"/>
  <c r="Z29" i="1"/>
  <c r="AE29" i="1"/>
  <c r="Z21" i="1"/>
  <c r="AE21" i="1"/>
  <c r="AJ105" i="1"/>
  <c r="Z49" i="1"/>
  <c r="AE49" i="1"/>
  <c r="Z39" i="1"/>
  <c r="AE39" i="1"/>
  <c r="O33" i="1"/>
  <c r="T33" i="1"/>
  <c r="U33" i="1" s="1"/>
  <c r="O61" i="1"/>
  <c r="AJ61" i="1"/>
  <c r="AI109" i="1"/>
  <c r="AJ5" i="1"/>
  <c r="N109" i="1"/>
  <c r="U5" i="1"/>
  <c r="O5" i="1"/>
  <c r="O109" i="1" l="1"/>
  <c r="J109" i="1"/>
  <c r="T109" i="1"/>
  <c r="AJ109" i="1"/>
  <c r="Z109" i="1"/>
  <c r="AE109" i="1"/>
</calcChain>
</file>

<file path=xl/sharedStrings.xml><?xml version="1.0" encoding="utf-8"?>
<sst xmlns="http://schemas.openxmlformats.org/spreadsheetml/2006/main" count="880" uniqueCount="163">
  <si>
    <t>BILLED TO KENTUCKY UTILITIES COMPANY (KU) FROM THE SERVICE COMPANY (LKS)</t>
  </si>
  <si>
    <t>Variance 2010 to 2009</t>
  </si>
  <si>
    <t>Variance 2011 to 2010</t>
  </si>
  <si>
    <t>Variance 2012 to 2011</t>
  </si>
  <si>
    <t>Variance 2013 to 2012</t>
  </si>
  <si>
    <t>Variance 2014 to 2013</t>
  </si>
  <si>
    <t>Base Year</t>
  </si>
  <si>
    <t>Variance Base Year to 2014</t>
  </si>
  <si>
    <t>Test Year</t>
  </si>
  <si>
    <t>Variance Test Year to Base Year</t>
  </si>
  <si>
    <t>FERC Account</t>
  </si>
  <si>
    <t>FERC Account Description</t>
  </si>
  <si>
    <t>Total</t>
  </si>
  <si>
    <t>Variance Amount</t>
  </si>
  <si>
    <t>Percentage Change</t>
  </si>
  <si>
    <t>Explanation</t>
  </si>
  <si>
    <t>Direct Assignments</t>
  </si>
  <si>
    <t>Indirect Allocations of Costs</t>
  </si>
  <si>
    <t>Construction Work In Progress</t>
  </si>
  <si>
    <t>Increases due primarily to software upgrades/replacements/licenses, telecommunication/IT infrastructure improvements, and replacement of the turbine at Paddy's Run.</t>
  </si>
  <si>
    <t xml:space="preserve">Increases due primarily to software upgrades/replacements/licenses, telecommunication/IT infrastructure improvements, and construction projects at Cane Run 7, Ghent Ash Pond and Brown 3. </t>
  </si>
  <si>
    <t>Increases due primarily to software upgrades/replacements/licenses, telecommunication/IT infrastructure improvements, and construction projects at Cane Run 7 and Ghent Ash Pond.</t>
  </si>
  <si>
    <t>Increases due primarily to software upgrades/replacements, telecommunication/IT infrastructure improvements, construction costs of service center and replacement of aging transmission lines.</t>
  </si>
  <si>
    <t>Accumulated Provision For Depreciation Of Utility Plant</t>
  </si>
  <si>
    <t>Ghent retirements related to environmental capital, retirement of Green River Unit 4, transmission line replacement.</t>
  </si>
  <si>
    <t>Cash</t>
  </si>
  <si>
    <t>Decrease in payments received by LKS for KU, primarily a reimbursement from insurance in 2012.</t>
  </si>
  <si>
    <t>Other Accounts Receivable</t>
  </si>
  <si>
    <t>Accounts Receivable From Associated Companies</t>
  </si>
  <si>
    <t>Fuel Stock</t>
  </si>
  <si>
    <t xml:space="preserve">Primarily due to LKS purchasing reagent on behalf of KU starting in late 2009 and all of 2010.  Also built Trimble County 2 coal stockpile in preparation for test burn and production, but offset by lower purchases at other stations. </t>
  </si>
  <si>
    <t>Higher coal purchases of Powder River Basin coal for Trimble County 2 and additional coal at other stations.</t>
  </si>
  <si>
    <t>Higher purchases due to higher consumption at Ghent and Brown.</t>
  </si>
  <si>
    <t>Higher coal volumes purchased at slightly higher prices.</t>
  </si>
  <si>
    <t>Primarily due to higher coal purchases. Also, higher reagent purchases were in the forecast due to plants using lower volumes than expected.</t>
  </si>
  <si>
    <t>Stores Expense Undistributed</t>
  </si>
  <si>
    <t>Prepayments</t>
  </si>
  <si>
    <t>Primarily due to higher insurance premiums and added environmental policy.</t>
  </si>
  <si>
    <t>Difference caused by timing issue of premium being paid in Jan-14 instead of Dec-13.</t>
  </si>
  <si>
    <t>Other Regulatory Assets</t>
  </si>
  <si>
    <t>Increase in costs associated with 2012 rate case.</t>
  </si>
  <si>
    <t>Preliminary Survey And Investigation Charges</t>
  </si>
  <si>
    <t>Clearing Accounts</t>
  </si>
  <si>
    <t>Due to the function of the clearing account, this increase is offset in other accounts.</t>
  </si>
  <si>
    <t>Miscellaneous Deferred Debits</t>
  </si>
  <si>
    <t>Bond financing costs and press notices to the public for rate case.</t>
  </si>
  <si>
    <t>Accumulated Provision For Pensions And Benefits</t>
  </si>
  <si>
    <t>Mainly due to increase in the accumulated provision for VEBA (Voluntary Employee Beneficiary Association) contributions.</t>
  </si>
  <si>
    <t>Accounts Payable</t>
  </si>
  <si>
    <t>Offset by account 131 above</t>
  </si>
  <si>
    <t>Accounts Payable to Associated Companies</t>
  </si>
  <si>
    <t>Taxes Accrued</t>
  </si>
  <si>
    <t>Tax collections payable</t>
  </si>
  <si>
    <t>Miscellaneous Current And Accrued Liabilities</t>
  </si>
  <si>
    <t>Other Deferred Credits</t>
  </si>
  <si>
    <t>Taxes Other Than Income Taxes, Utility Operating Income</t>
  </si>
  <si>
    <t>Taxes Other than Income Taxes, Other Income and Deductions.</t>
  </si>
  <si>
    <t>Income taxes, utility operating income</t>
  </si>
  <si>
    <t>Interest And Dividend Income</t>
  </si>
  <si>
    <t>Miscellaneous Operating Income</t>
  </si>
  <si>
    <t>Gain on disposition of property</t>
  </si>
  <si>
    <t>Donations</t>
  </si>
  <si>
    <t>Penalties</t>
  </si>
  <si>
    <t>Expenditures For Certain Civic, Political And Related Activities</t>
  </si>
  <si>
    <t>Other Deductions</t>
  </si>
  <si>
    <t>Other interest expense</t>
  </si>
  <si>
    <t>Rent from electric property</t>
  </si>
  <si>
    <t>Other Electric Revenues</t>
  </si>
  <si>
    <t>Operation Supervision And Engineering</t>
  </si>
  <si>
    <t>Higher labor costs</t>
  </si>
  <si>
    <t>Fuel</t>
  </si>
  <si>
    <t>Steam Expenses</t>
  </si>
  <si>
    <t>Electric Expenses</t>
  </si>
  <si>
    <t>Miscellaneous Steam Power Expenses</t>
  </si>
  <si>
    <t>Higher emission fees and contractor expenses</t>
  </si>
  <si>
    <t>Maintenance Supervision And Engineering</t>
  </si>
  <si>
    <t>Higher contractor expenses</t>
  </si>
  <si>
    <t>Maintenance Of Structures</t>
  </si>
  <si>
    <t>Maintenance Of Boiler Plant</t>
  </si>
  <si>
    <t>Maintenance Of Electric Plant</t>
  </si>
  <si>
    <t>Maintenance Of Miscellaneous Steam Plant</t>
  </si>
  <si>
    <t>Miscellaneous Hydraulic Power Generation Expenses</t>
  </si>
  <si>
    <t xml:space="preserve">Maintenance of Reservoirs, Dams, and Waterways </t>
  </si>
  <si>
    <t>Maintenance of Electric Plant</t>
  </si>
  <si>
    <t>Maintenance of Miscellaneous Hydraulic Plant</t>
  </si>
  <si>
    <t>Generation Expenses</t>
  </si>
  <si>
    <t>Miscellaneous Other Power Generation Expenses</t>
  </si>
  <si>
    <t>Maintenance supervision and engineering</t>
  </si>
  <si>
    <t>Maintenance of structures</t>
  </si>
  <si>
    <t>Maintenance Of Generating And Electric Equipment</t>
  </si>
  <si>
    <t xml:space="preserve">Maintenance of miscellaneous other power generation plant </t>
  </si>
  <si>
    <t>System Control And Load Dispatching</t>
  </si>
  <si>
    <t>Load Dispatch-Reliability</t>
  </si>
  <si>
    <t>Load Dispatch—Monitor and Operate Transmission System</t>
  </si>
  <si>
    <t>Load dispatch—Transmission service and scheduling</t>
  </si>
  <si>
    <t>Reliability, Planning And Standards Development</t>
  </si>
  <si>
    <t>Transmission Service Studies</t>
  </si>
  <si>
    <t>Station Expenses</t>
  </si>
  <si>
    <t>Overhead Line Expenses</t>
  </si>
  <si>
    <t>Miscellaneous Transmission Expenses</t>
  </si>
  <si>
    <t>Higher Independent Transmission Operator costs.</t>
  </si>
  <si>
    <t>Rents</t>
  </si>
  <si>
    <t>Maintenance Of Station Equipment</t>
  </si>
  <si>
    <t>Maintenance Of Overhead Lines</t>
  </si>
  <si>
    <t>Higher contractor expenses and material for maintenance of overhead lines</t>
  </si>
  <si>
    <t>Maintenance Of Miscellaneous Transmission Plant</t>
  </si>
  <si>
    <t>Load Dispatching</t>
  </si>
  <si>
    <t>Variance due primarily to storm expenses.</t>
  </si>
  <si>
    <t>Base year included forecast adjustments offset in other distribution accounts originating from non-LKS affiliates.</t>
  </si>
  <si>
    <t>Underground Line Expenses</t>
  </si>
  <si>
    <t>Meter Expenses</t>
  </si>
  <si>
    <t>Customer Installations Expenses</t>
  </si>
  <si>
    <t>Miscellaneous Distribution Expenses</t>
  </si>
  <si>
    <t>Maintenance of Underground lines</t>
  </si>
  <si>
    <t>Maintenance Of Line Transformers</t>
  </si>
  <si>
    <t>Maintenance Of Miscellaneous Distribution Plant</t>
  </si>
  <si>
    <t>Supervision</t>
  </si>
  <si>
    <t>Meter Reading Expenses</t>
  </si>
  <si>
    <t>Customer Records And Collection Expenses</t>
  </si>
  <si>
    <t>Higher labor costs due to customer service reorg to LKS in mid-2011 and added customer service employees hired in 2012 for Morganfield office.</t>
  </si>
  <si>
    <t>Wage increases and higher head count.</t>
  </si>
  <si>
    <t xml:space="preserve">Base year included forecast adjustments offset in other accounts. </t>
  </si>
  <si>
    <t>Miscellaneous Customer Accounts Expenses</t>
  </si>
  <si>
    <t>Customer Assistance Expenses</t>
  </si>
  <si>
    <t xml:space="preserve">Primarily due to increase in expenses for DSM programs. </t>
  </si>
  <si>
    <t>Primarily due to purchase of CFL light bulbs for the residential DSM program in 2013.</t>
  </si>
  <si>
    <t>Primarily due to base year including forecast adjustments offset in other accounts.  Also due to increase in expenses for DSM program.</t>
  </si>
  <si>
    <t>Informational And Instructional Advertising Expenses</t>
  </si>
  <si>
    <t>Miscellaneous Customer Service And Informational Expenses</t>
  </si>
  <si>
    <t>Demonstrating And Selling Expenses</t>
  </si>
  <si>
    <t>Advertising Expenses (Major Only)</t>
  </si>
  <si>
    <t>Administrative And General Salaries</t>
  </si>
  <si>
    <t>Annual wage increase, increased headcount and changed allocations.</t>
  </si>
  <si>
    <t>Combination of annual wage increase and increases in headcount by information technology as that organization has shifted away from contractors.</t>
  </si>
  <si>
    <t>More personnel began charging this account in 2012 as a result of reorganizations. There are offsets in other accounts.</t>
  </si>
  <si>
    <t>Primarily due to a change in account number charged by information technology employees (offset in Account 935 below); and annual wage increases.</t>
  </si>
  <si>
    <t>Primarily due to a change in account number charged by information technology employees (offset account 935 below); and annual wage increases.</t>
  </si>
  <si>
    <t>Budgeted wage increase plus additional head count in test year over base year.</t>
  </si>
  <si>
    <t>Office Supplies And Expenses</t>
  </si>
  <si>
    <t xml:space="preserve">Primarily due to increase in IT services, equipment and facilities costs </t>
  </si>
  <si>
    <t>Primarily due to higher IT consulting related to IT applications business integration and system upgrades.</t>
  </si>
  <si>
    <t>Base year included forecast adjustments offset in other accounts.</t>
  </si>
  <si>
    <t>Outside Services Employed</t>
  </si>
  <si>
    <t>Variance is due to higher outside counsel legal fees.</t>
  </si>
  <si>
    <t>Primarily due to a change in account number charged by information technology employees (offset in Account 935 below).</t>
  </si>
  <si>
    <t>Variance is primarily due to a change in the manner of charging expenses related to jointly used facilities' operations and maintenance.  In 2014, these expenses were captured on LKS and then allocated to the utilities. Prior to 2013, these costs did not run through LKS.</t>
  </si>
  <si>
    <t>Base year includes forecast adjustments offset in other accounts.</t>
  </si>
  <si>
    <t>Property Insurance</t>
  </si>
  <si>
    <t>Injuries And Damages</t>
  </si>
  <si>
    <t>Workers comp settlement paid in 2012.</t>
  </si>
  <si>
    <t>Employee Pensions And Benefits</t>
  </si>
  <si>
    <t>Increased pension and medical insurance costs.</t>
  </si>
  <si>
    <t>Base year included forecast adjustments offset in other  accounts. Also due to decreased pension expense in 2014 from change in discount rate.</t>
  </si>
  <si>
    <t>Higher pension cost due to change in mortality tables, offset by forecast adjustments in the base year, which are offset in other accounts.</t>
  </si>
  <si>
    <t>Regulatory Commission Expenses</t>
  </si>
  <si>
    <t>General Advertising Expenses</t>
  </si>
  <si>
    <t>Miscellaneous General Expenses</t>
  </si>
  <si>
    <t>Change in methodology for handling facilities allocations.  Prior to 2014, rent for the LG&amp;E Center was charged to LG&amp;E from the holding company. In 2014, the rent was charged from LKS.</t>
  </si>
  <si>
    <t>Maintenance Of General Plant</t>
  </si>
  <si>
    <t xml:space="preserve">Primarily due to increase in IT equipment/facilities, labor and enhancements costs </t>
  </si>
  <si>
    <t>Primarily due to increase in IT services and outside services for building operations and maintenance.</t>
  </si>
  <si>
    <t>Grand Total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</si>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</sst>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0.00;[Red]\(#,##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12"/>
      <name val="Times New Roman"/>
      <family val="1"/>
    </font>
    <font>
      <b/>
      <sz val="10"/>
      <color indexed="9"/>
      <name val="Arial"/>
      <family val="2"/>
    </font>
    <font>
      <b/>
      <sz val="8"/>
      <color indexed="9"/>
      <name val="Arial"/>
      <family val="2"/>
    </font>
    <font>
      <b/>
      <sz val="8"/>
      <color indexed="8"/>
      <name val="Arial"/>
      <family val="2"/>
    </font>
    <font>
      <b/>
      <sz val="8"/>
      <color indexed="8"/>
      <name val="Courier New"/>
      <family val="3"/>
    </font>
    <font>
      <sz val="10"/>
      <name val="Arial"/>
      <family val="2"/>
    </font>
    <font>
      <sz val="10"/>
      <name val="Tahoma"/>
      <family val="2"/>
    </font>
    <font>
      <sz val="10"/>
      <color theme="1"/>
      <name val="Arial"/>
      <family val="2"/>
    </font>
    <font>
      <b/>
      <sz val="10"/>
      <color indexed="8"/>
      <name val="Arial"/>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sz val="8"/>
      <color indexed="8"/>
      <name val="Wingdings"/>
      <charset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2"/>
      </patternFill>
    </fill>
    <fill>
      <patternFill patternType="solid">
        <fgColor indexed="9"/>
      </patternFill>
    </fill>
    <fill>
      <patternFill patternType="solid">
        <fgColor indexed="13"/>
      </patternFill>
    </fill>
    <fill>
      <patternFill patternType="solid">
        <fgColor indexed="17"/>
      </patternFill>
    </fill>
    <fill>
      <patternFill patternType="solid">
        <fgColor indexed="43"/>
      </patternFill>
    </fill>
    <fill>
      <patternFill patternType="solid">
        <fgColor indexed="47"/>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9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21" fillId="33" borderId="0">
      <alignment horizontal="left"/>
    </xf>
    <xf numFmtId="0" fontId="22" fillId="33" borderId="0">
      <alignment horizontal="right"/>
    </xf>
    <xf numFmtId="0" fontId="23" fillId="34" borderId="0">
      <alignment horizontal="center"/>
    </xf>
    <xf numFmtId="0" fontId="22" fillId="33" borderId="0">
      <alignment horizontal="right"/>
    </xf>
    <xf numFmtId="0" fontId="24" fillId="34" borderId="0">
      <alignment horizontal="left"/>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21" fillId="33" borderId="0">
      <alignment horizontal="left"/>
    </xf>
    <xf numFmtId="0" fontId="28" fillId="34" borderId="0">
      <alignment horizontal="left"/>
    </xf>
    <xf numFmtId="0" fontId="12" fillId="0" borderId="6" applyNumberFormat="0" applyFill="0" applyAlignment="0" applyProtection="0"/>
    <xf numFmtId="0" fontId="8" fillId="4" borderId="0" applyNumberFormat="0" applyBorder="0" applyAlignment="0" applyProtection="0"/>
    <xf numFmtId="0" fontId="1" fillId="0" borderId="0"/>
    <xf numFmtId="0" fontId="25" fillId="0" borderId="0"/>
    <xf numFmtId="0" fontId="27" fillId="0" borderId="0"/>
    <xf numFmtId="0" fontId="25" fillId="0" borderId="0"/>
    <xf numFmtId="0" fontId="2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64" fontId="29" fillId="34" borderId="0">
      <alignment horizontal="right"/>
    </xf>
    <xf numFmtId="0" fontId="30" fillId="35" borderId="0">
      <alignment horizontal="center"/>
    </xf>
    <xf numFmtId="0" fontId="21" fillId="36" borderId="0"/>
    <xf numFmtId="0" fontId="31" fillId="34" borderId="0" applyBorder="0">
      <alignment horizontal="centerContinuous"/>
    </xf>
    <xf numFmtId="0" fontId="32" fillId="36" borderId="0" applyBorder="0">
      <alignment horizontal="centerContinuous"/>
    </xf>
    <xf numFmtId="0" fontId="28" fillId="37" borderId="0">
      <alignment horizontal="center"/>
    </xf>
    <xf numFmtId="49" fontId="33" fillId="34" borderId="0">
      <alignment horizontal="center"/>
    </xf>
    <xf numFmtId="0" fontId="22" fillId="33" borderId="0">
      <alignment horizontal="center"/>
    </xf>
    <xf numFmtId="0" fontId="22" fillId="33" borderId="0">
      <alignment horizontal="centerContinuous"/>
    </xf>
    <xf numFmtId="0" fontId="34" fillId="34" borderId="0">
      <alignment horizontal="left"/>
    </xf>
    <xf numFmtId="49" fontId="34" fillId="34" borderId="0">
      <alignment horizontal="center"/>
    </xf>
    <xf numFmtId="0" fontId="21" fillId="33" borderId="0">
      <alignment horizontal="left"/>
    </xf>
    <xf numFmtId="49" fontId="34" fillId="34" borderId="0">
      <alignment horizontal="left"/>
    </xf>
    <xf numFmtId="0" fontId="21" fillId="33" borderId="0">
      <alignment horizontal="centerContinuous"/>
    </xf>
    <xf numFmtId="0" fontId="21" fillId="33" borderId="0">
      <alignment horizontal="right"/>
    </xf>
    <xf numFmtId="49" fontId="28" fillId="34" borderId="0">
      <alignment horizontal="left"/>
    </xf>
    <xf numFmtId="0" fontId="22" fillId="33" borderId="0">
      <alignment horizontal="right"/>
    </xf>
    <xf numFmtId="0" fontId="34" fillId="38" borderId="0">
      <alignment horizontal="center"/>
    </xf>
    <xf numFmtId="0" fontId="35" fillId="38" borderId="0">
      <alignment horizontal="center"/>
    </xf>
    <xf numFmtId="0" fontId="2" fillId="0" borderId="0" applyNumberFormat="0" applyFill="0" applyBorder="0" applyAlignment="0" applyProtection="0"/>
    <xf numFmtId="0" fontId="16" fillId="0" borderId="9" applyNumberFormat="0" applyFill="0" applyAlignment="0" applyProtection="0"/>
    <xf numFmtId="0" fontId="36" fillId="34" borderId="0">
      <alignment horizontal="center"/>
    </xf>
    <xf numFmtId="0" fontId="14" fillId="0" borderId="0" applyNumberFormat="0" applyFill="0" applyBorder="0" applyAlignment="0" applyProtection="0"/>
  </cellStyleXfs>
  <cellXfs count="52">
    <xf numFmtId="0" fontId="0" fillId="0" borderId="0" xfId="0"/>
    <xf numFmtId="0" fontId="18" fillId="0" borderId="0" xfId="0" applyFont="1" applyFill="1"/>
    <xf numFmtId="41" fontId="18" fillId="0" borderId="0" xfId="0" applyNumberFormat="1" applyFont="1" applyFill="1"/>
    <xf numFmtId="41" fontId="18" fillId="0" borderId="0" xfId="1" applyNumberFormat="1" applyFont="1" applyFill="1"/>
    <xf numFmtId="0" fontId="18" fillId="0" borderId="0" xfId="0" applyFont="1" applyFill="1" applyAlignment="1">
      <alignment horizontal="center"/>
    </xf>
    <xf numFmtId="41" fontId="19" fillId="0" borderId="0" xfId="0" applyNumberFormat="1" applyFont="1" applyFill="1" applyAlignment="1">
      <alignment horizontal="center"/>
    </xf>
    <xf numFmtId="0" fontId="19" fillId="0" borderId="0" xfId="0" applyFont="1" applyFill="1" applyAlignment="1">
      <alignment horizontal="center"/>
    </xf>
    <xf numFmtId="0" fontId="18" fillId="0" borderId="0" xfId="0" applyNumberFormat="1" applyFont="1" applyFill="1" applyAlignment="1">
      <alignment horizontal="center"/>
    </xf>
    <xf numFmtId="0" fontId="18" fillId="0" borderId="0" xfId="0" applyNumberFormat="1" applyFont="1" applyFill="1"/>
    <xf numFmtId="0" fontId="19" fillId="0" borderId="10" xfId="0" applyNumberFormat="1" applyFont="1" applyFill="1" applyBorder="1" applyAlignment="1">
      <alignment horizontal="center"/>
    </xf>
    <xf numFmtId="0" fontId="19" fillId="0" borderId="11" xfId="0" applyNumberFormat="1" applyFont="1" applyFill="1" applyBorder="1" applyAlignment="1">
      <alignment horizontal="center"/>
    </xf>
    <xf numFmtId="0" fontId="19" fillId="0" borderId="13" xfId="0" applyFont="1" applyFill="1" applyBorder="1" applyAlignment="1">
      <alignment horizontal="center" wrapText="1"/>
    </xf>
    <xf numFmtId="0" fontId="19" fillId="0" borderId="13" xfId="0" applyFont="1" applyFill="1" applyBorder="1" applyAlignment="1">
      <alignment horizontal="center"/>
    </xf>
    <xf numFmtId="41" fontId="19" fillId="0" borderId="10" xfId="0" applyNumberFormat="1" applyFont="1" applyFill="1" applyBorder="1" applyAlignment="1">
      <alignment horizontal="center"/>
    </xf>
    <xf numFmtId="41" fontId="19" fillId="0" borderId="11" xfId="0" applyNumberFormat="1" applyFont="1" applyFill="1" applyBorder="1" applyAlignment="1">
      <alignment horizontal="center"/>
    </xf>
    <xf numFmtId="41" fontId="19" fillId="0" borderId="12" xfId="0" applyNumberFormat="1" applyFont="1" applyFill="1" applyBorder="1" applyAlignment="1">
      <alignment horizontal="center" wrapText="1"/>
    </xf>
    <xf numFmtId="0" fontId="19" fillId="0" borderId="10" xfId="0" applyFont="1" applyFill="1" applyBorder="1" applyAlignment="1">
      <alignment horizontal="center" wrapText="1"/>
    </xf>
    <xf numFmtId="41" fontId="19" fillId="0" borderId="13" xfId="0" applyNumberFormat="1" applyFont="1" applyFill="1" applyBorder="1" applyAlignment="1">
      <alignment horizontal="center" wrapText="1"/>
    </xf>
    <xf numFmtId="41" fontId="19" fillId="0" borderId="13" xfId="1" applyNumberFormat="1" applyFont="1" applyFill="1" applyBorder="1" applyAlignment="1">
      <alignment horizontal="center" wrapText="1"/>
    </xf>
    <xf numFmtId="41" fontId="19" fillId="0" borderId="13" xfId="1" applyNumberFormat="1" applyFont="1" applyFill="1" applyBorder="1" applyAlignment="1">
      <alignment horizontal="center"/>
    </xf>
    <xf numFmtId="41" fontId="19" fillId="0" borderId="13" xfId="0" applyNumberFormat="1" applyFont="1" applyFill="1" applyBorder="1" applyAlignment="1">
      <alignment horizontal="center"/>
    </xf>
    <xf numFmtId="0" fontId="18" fillId="0" borderId="0" xfId="0" applyFont="1" applyFill="1" applyAlignment="1">
      <alignment horizontal="center" vertical="top"/>
    </xf>
    <xf numFmtId="0" fontId="18" fillId="0" borderId="0" xfId="0" applyFont="1" applyFill="1" applyAlignment="1">
      <alignment vertical="top"/>
    </xf>
    <xf numFmtId="41" fontId="18" fillId="0" borderId="14" xfId="0" applyNumberFormat="1" applyFont="1" applyFill="1" applyBorder="1" applyAlignment="1">
      <alignment vertical="top"/>
    </xf>
    <xf numFmtId="41" fontId="18" fillId="0" borderId="15" xfId="0" applyNumberFormat="1" applyFont="1" applyFill="1" applyBorder="1" applyAlignment="1">
      <alignment vertical="top"/>
    </xf>
    <xf numFmtId="41" fontId="18" fillId="0" borderId="16" xfId="0" applyNumberFormat="1" applyFont="1" applyFill="1" applyBorder="1" applyAlignment="1">
      <alignment vertical="top"/>
    </xf>
    <xf numFmtId="0" fontId="18" fillId="0" borderId="14" xfId="0" applyFont="1" applyFill="1" applyBorder="1" applyAlignment="1">
      <alignment vertical="top" wrapText="1"/>
    </xf>
    <xf numFmtId="41" fontId="18" fillId="0" borderId="0" xfId="0" applyNumberFormat="1" applyFont="1" applyFill="1" applyBorder="1" applyAlignment="1">
      <alignment vertical="top"/>
    </xf>
    <xf numFmtId="9" fontId="18" fillId="0" borderId="0" xfId="2" applyFont="1" applyFill="1" applyBorder="1" applyAlignment="1">
      <alignment vertical="top"/>
    </xf>
    <xf numFmtId="0" fontId="18" fillId="0" borderId="14" xfId="0" applyFont="1" applyFill="1" applyBorder="1" applyAlignment="1">
      <alignment vertical="top"/>
    </xf>
    <xf numFmtId="41" fontId="18" fillId="0" borderId="0" xfId="1" applyNumberFormat="1" applyFont="1" applyFill="1" applyAlignment="1">
      <alignment vertical="top"/>
    </xf>
    <xf numFmtId="41" fontId="18" fillId="0" borderId="15" xfId="1" applyNumberFormat="1" applyFont="1" applyFill="1" applyBorder="1" applyAlignment="1">
      <alignment vertical="top"/>
    </xf>
    <xf numFmtId="41" fontId="18" fillId="0" borderId="0" xfId="0" applyNumberFormat="1" applyFont="1" applyFill="1" applyAlignment="1">
      <alignment vertical="top"/>
    </xf>
    <xf numFmtId="0" fontId="20" fillId="0" borderId="14" xfId="0" applyFont="1" applyFill="1" applyBorder="1" applyAlignment="1">
      <alignment vertical="top" wrapText="1"/>
    </xf>
    <xf numFmtId="49" fontId="18" fillId="0" borderId="14" xfId="0" applyNumberFormat="1" applyFont="1" applyFill="1" applyBorder="1" applyAlignment="1">
      <alignment vertical="top" wrapText="1"/>
    </xf>
    <xf numFmtId="41" fontId="18" fillId="0" borderId="17" xfId="0" applyNumberFormat="1" applyFont="1" applyFill="1" applyBorder="1"/>
    <xf numFmtId="41" fontId="18" fillId="0" borderId="18" xfId="0" applyNumberFormat="1" applyFont="1" applyFill="1" applyBorder="1"/>
    <xf numFmtId="41" fontId="18" fillId="0" borderId="19" xfId="0" applyNumberFormat="1" applyFont="1" applyFill="1" applyBorder="1"/>
    <xf numFmtId="39" fontId="18" fillId="0" borderId="17" xfId="0" applyNumberFormat="1" applyFont="1" applyFill="1" applyBorder="1"/>
    <xf numFmtId="41" fontId="18" fillId="0" borderId="20" xfId="0" applyNumberFormat="1" applyFont="1" applyFill="1" applyBorder="1"/>
    <xf numFmtId="39" fontId="18" fillId="0" borderId="20" xfId="0" applyNumberFormat="1" applyFont="1" applyFill="1" applyBorder="1"/>
    <xf numFmtId="41" fontId="18" fillId="0" borderId="18" xfId="1" applyNumberFormat="1" applyFont="1" applyFill="1" applyBorder="1"/>
    <xf numFmtId="41" fontId="18" fillId="0" borderId="0" xfId="0" applyNumberFormat="1" applyFont="1" applyFill="1" applyBorder="1"/>
    <xf numFmtId="39" fontId="18" fillId="0" borderId="0" xfId="0" applyNumberFormat="1" applyFont="1" applyFill="1" applyBorder="1"/>
    <xf numFmtId="41" fontId="18" fillId="0" borderId="0" xfId="1" applyNumberFormat="1" applyFont="1" applyFill="1" applyBorder="1"/>
    <xf numFmtId="0" fontId="19" fillId="0" borderId="0" xfId="0" applyFont="1" applyFill="1" applyAlignment="1">
      <alignment horizontal="left"/>
    </xf>
    <xf numFmtId="0" fontId="19" fillId="0" borderId="13" xfId="0" applyNumberFormat="1" applyFont="1" applyFill="1" applyBorder="1" applyAlignment="1">
      <alignment horizontal="center"/>
    </xf>
    <xf numFmtId="0" fontId="19" fillId="0" borderId="11" xfId="0" applyNumberFormat="1" applyFont="1" applyFill="1" applyBorder="1" applyAlignment="1">
      <alignment horizontal="center"/>
    </xf>
    <xf numFmtId="0" fontId="18" fillId="0" borderId="0" xfId="0" applyFont="1" applyFill="1" applyAlignment="1">
      <alignment horizontal="center" wrapText="1"/>
    </xf>
    <xf numFmtId="0" fontId="19" fillId="0" borderId="12"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3" xfId="1" applyNumberFormat="1" applyFont="1" applyFill="1" applyBorder="1" applyAlignment="1">
      <alignment horizontal="center"/>
    </xf>
  </cellXfs>
  <cellStyles count="9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lumnAttributeAbovePrompt" xfId="30"/>
    <cellStyle name="ColumnAttributePrompt" xfId="31"/>
    <cellStyle name="ColumnAttributeValue" xfId="32"/>
    <cellStyle name="ColumnHeadingPrompt" xfId="33"/>
    <cellStyle name="ColumnHeadingValue" xfId="34"/>
    <cellStyle name="Comma" xfId="1" builtinId="3"/>
    <cellStyle name="Comma 11" xfId="35"/>
    <cellStyle name="Comma 2" xfId="36"/>
    <cellStyle name="Comma 2 2" xfId="37"/>
    <cellStyle name="Comma 3" xfId="38"/>
    <cellStyle name="Comma 3 2" xfId="39"/>
    <cellStyle name="Comma 4" xfId="40"/>
    <cellStyle name="Comma 5" xfId="41"/>
    <cellStyle name="Comma 6" xfId="42"/>
    <cellStyle name="Comma 7" xfId="43"/>
    <cellStyle name="Currency 2" xfId="44"/>
    <cellStyle name="Explanatory Text 2" xfId="45"/>
    <cellStyle name="Good 2" xfId="46"/>
    <cellStyle name="Heading 1 2" xfId="47"/>
    <cellStyle name="Heading 2 2" xfId="48"/>
    <cellStyle name="Heading 3 2" xfId="49"/>
    <cellStyle name="Heading 4 2" xfId="50"/>
    <cellStyle name="Input 2" xfId="51"/>
    <cellStyle name="LineItemPrompt" xfId="52"/>
    <cellStyle name="LineItemValue" xfId="53"/>
    <cellStyle name="Linked Cell 2" xfId="54"/>
    <cellStyle name="Neutral 2" xfId="55"/>
    <cellStyle name="Normal" xfId="0" builtinId="0"/>
    <cellStyle name="Normal 10" xfId="56"/>
    <cellStyle name="Normal 10 3" xfId="57"/>
    <cellStyle name="Normal 2" xfId="58"/>
    <cellStyle name="Normal 2 2" xfId="59"/>
    <cellStyle name="Normal 2 3" xfId="60"/>
    <cellStyle name="Normal 21" xfId="61"/>
    <cellStyle name="Normal 3" xfId="62"/>
    <cellStyle name="Normal 4" xfId="63"/>
    <cellStyle name="Normal 4 2" xfId="64"/>
    <cellStyle name="Normal 5" xfId="65"/>
    <cellStyle name="Normal 6" xfId="66"/>
    <cellStyle name="Note 2" xfId="67"/>
    <cellStyle name="Output 2" xfId="68"/>
    <cellStyle name="OUTPUT AMOUNTS" xfId="69"/>
    <cellStyle name="OUTPUT COLUMN HEADINGS" xfId="70"/>
    <cellStyle name="OUTPUT LINE ITEMS" xfId="71"/>
    <cellStyle name="OUTPUT REPORT HEADING" xfId="72"/>
    <cellStyle name="OUTPUT REPORT TITLE" xfId="73"/>
    <cellStyle name="Percent" xfId="2" builtinId="5"/>
    <cellStyle name="ReportTitlePrompt" xfId="74"/>
    <cellStyle name="ReportTitleValue" xfId="75"/>
    <cellStyle name="RowAcctAbovePrompt" xfId="76"/>
    <cellStyle name="RowAcctSOBAbovePrompt" xfId="77"/>
    <cellStyle name="RowAcctSOBValue" xfId="78"/>
    <cellStyle name="RowAcctValue" xfId="79"/>
    <cellStyle name="RowAttrAbovePrompt" xfId="80"/>
    <cellStyle name="RowAttrValue" xfId="81"/>
    <cellStyle name="RowColSetAbovePrompt" xfId="82"/>
    <cellStyle name="RowColSetLeftPrompt" xfId="83"/>
    <cellStyle name="RowColSetValue" xfId="84"/>
    <cellStyle name="RowLeftPrompt" xfId="85"/>
    <cellStyle name="SampleUsingFormatMask" xfId="86"/>
    <cellStyle name="SampleWithNoFormatMask" xfId="87"/>
    <cellStyle name="Title 2" xfId="88"/>
    <cellStyle name="Total 2" xfId="89"/>
    <cellStyle name="UploadThisRowValue" xfId="90"/>
    <cellStyle name="Warning Text 2"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tabSelected="1" view="pageBreakPreview" zoomScale="90" zoomScaleNormal="88" zoomScaleSheetLayoutView="90" workbookViewId="0">
      <pane xSplit="1" ySplit="4" topLeftCell="N13" activePane="bottomRight" state="frozen"/>
      <selection pane="topRight" activeCell="B1" sqref="B1"/>
      <selection pane="bottomLeft" activeCell="A5" sqref="A5"/>
      <selection pane="bottomRight" activeCell="K15" sqref="K15"/>
    </sheetView>
  </sheetViews>
  <sheetFormatPr defaultColWidth="9.140625" defaultRowHeight="15.75" x14ac:dyDescent="0.25"/>
  <cols>
    <col min="1" max="1" width="10" style="4" customWidth="1"/>
    <col min="2" max="2" width="55.42578125" style="1" customWidth="1"/>
    <col min="3" max="4" width="14.28515625" style="2" bestFit="1" customWidth="1"/>
    <col min="5" max="5" width="15.42578125" style="2" customWidth="1"/>
    <col min="6" max="6" width="35.140625" style="1" customWidth="1"/>
    <col min="7" max="7" width="15.85546875" style="2" customWidth="1"/>
    <col min="8" max="8" width="16.42578125" style="2" customWidth="1"/>
    <col min="9" max="9" width="16.5703125" style="2" customWidth="1"/>
    <col min="10" max="10" width="16.140625" style="2" customWidth="1"/>
    <col min="11" max="11" width="29.28515625" style="1" customWidth="1"/>
    <col min="12" max="12" width="15.7109375" style="2" customWidth="1"/>
    <col min="13" max="13" width="14.140625" style="2" customWidth="1"/>
    <col min="14" max="14" width="16.5703125" style="2" customWidth="1"/>
    <col min="15" max="15" width="16.140625" style="2" customWidth="1"/>
    <col min="16" max="16" width="30.7109375" style="1" customWidth="1"/>
    <col min="17" max="17" width="14.7109375" style="2" customWidth="1"/>
    <col min="18" max="18" width="14.28515625" style="2" customWidth="1"/>
    <col min="19" max="19" width="16.5703125" style="2" bestFit="1" customWidth="1"/>
    <col min="20" max="20" width="14.28515625" style="2" customWidth="1"/>
    <col min="21" max="21" width="0.140625" style="1" customWidth="1"/>
    <col min="22" max="22" width="33.7109375" style="1" customWidth="1"/>
    <col min="23" max="23" width="17" style="2" customWidth="1"/>
    <col min="24" max="24" width="16.28515625" style="2" customWidth="1"/>
    <col min="25" max="25" width="14.28515625" style="2" customWidth="1"/>
    <col min="26" max="26" width="13.5703125" style="2" customWidth="1"/>
    <col min="27" max="27" width="32.7109375" style="1" customWidth="1"/>
    <col min="28" max="28" width="16" style="3" customWidth="1"/>
    <col min="29" max="29" width="14.140625" style="3" customWidth="1"/>
    <col min="30" max="30" width="17.28515625" style="3" customWidth="1"/>
    <col min="31" max="31" width="14.28515625" style="2" customWidth="1"/>
    <col min="32" max="32" width="31.42578125" style="1" customWidth="1"/>
    <col min="33" max="33" width="14" style="2" customWidth="1"/>
    <col min="34" max="34" width="15.85546875" style="2" customWidth="1"/>
    <col min="35" max="35" width="15.5703125" style="2" customWidth="1"/>
    <col min="36" max="36" width="14.7109375" style="2" customWidth="1"/>
    <col min="37" max="37" width="35.42578125" style="1" customWidth="1"/>
    <col min="38" max="16384" width="9.140625" style="1"/>
  </cols>
  <sheetData>
    <row r="1" spans="1:37" ht="28.9" customHeight="1" x14ac:dyDescent="0.3">
      <c r="A1" s="48" t="s">
        <v>0</v>
      </c>
      <c r="B1" s="48"/>
    </row>
    <row r="2" spans="1:37" ht="15.6" x14ac:dyDescent="0.3">
      <c r="T2" s="5"/>
      <c r="U2" s="6"/>
      <c r="V2" s="6"/>
    </row>
    <row r="3" spans="1:37" s="8" customFormat="1" ht="15.6" x14ac:dyDescent="0.3">
      <c r="A3" s="7"/>
      <c r="C3" s="9">
        <v>2009</v>
      </c>
      <c r="D3" s="10">
        <v>2010</v>
      </c>
      <c r="E3" s="49" t="s">
        <v>1</v>
      </c>
      <c r="F3" s="50"/>
      <c r="G3" s="46">
        <v>2011</v>
      </c>
      <c r="H3" s="46"/>
      <c r="I3" s="47"/>
      <c r="J3" s="49" t="s">
        <v>2</v>
      </c>
      <c r="K3" s="50"/>
      <c r="L3" s="46">
        <v>2012</v>
      </c>
      <c r="M3" s="46"/>
      <c r="N3" s="47"/>
      <c r="O3" s="49" t="s">
        <v>3</v>
      </c>
      <c r="P3" s="50"/>
      <c r="Q3" s="46">
        <v>2013</v>
      </c>
      <c r="R3" s="46"/>
      <c r="S3" s="47"/>
      <c r="T3" s="49" t="s">
        <v>4</v>
      </c>
      <c r="U3" s="46"/>
      <c r="V3" s="50"/>
      <c r="W3" s="46">
        <v>2014</v>
      </c>
      <c r="X3" s="46"/>
      <c r="Y3" s="47"/>
      <c r="Z3" s="49" t="s">
        <v>5</v>
      </c>
      <c r="AA3" s="50"/>
      <c r="AB3" s="51" t="s">
        <v>6</v>
      </c>
      <c r="AC3" s="51"/>
      <c r="AD3" s="51"/>
      <c r="AE3" s="49" t="s">
        <v>7</v>
      </c>
      <c r="AF3" s="50"/>
      <c r="AG3" s="46" t="s">
        <v>8</v>
      </c>
      <c r="AH3" s="46"/>
      <c r="AI3" s="46"/>
      <c r="AJ3" s="49" t="s">
        <v>9</v>
      </c>
      <c r="AK3" s="50"/>
    </row>
    <row r="4" spans="1:37" ht="57" customHeight="1" x14ac:dyDescent="0.3">
      <c r="A4" s="11" t="s">
        <v>10</v>
      </c>
      <c r="B4" s="12" t="s">
        <v>11</v>
      </c>
      <c r="C4" s="13" t="s">
        <v>12</v>
      </c>
      <c r="D4" s="14" t="s">
        <v>12</v>
      </c>
      <c r="E4" s="15" t="s">
        <v>13</v>
      </c>
      <c r="F4" s="16" t="s">
        <v>15</v>
      </c>
      <c r="G4" s="17" t="s">
        <v>16</v>
      </c>
      <c r="H4" s="17" t="s">
        <v>17</v>
      </c>
      <c r="I4" s="14" t="s">
        <v>12</v>
      </c>
      <c r="J4" s="15" t="s">
        <v>13</v>
      </c>
      <c r="K4" s="16" t="s">
        <v>15</v>
      </c>
      <c r="L4" s="17" t="s">
        <v>16</v>
      </c>
      <c r="M4" s="17" t="s">
        <v>17</v>
      </c>
      <c r="N4" s="14" t="s">
        <v>12</v>
      </c>
      <c r="O4" s="15" t="s">
        <v>13</v>
      </c>
      <c r="P4" s="16" t="s">
        <v>15</v>
      </c>
      <c r="Q4" s="17" t="s">
        <v>16</v>
      </c>
      <c r="R4" s="17" t="s">
        <v>17</v>
      </c>
      <c r="S4" s="14" t="s">
        <v>12</v>
      </c>
      <c r="T4" s="15" t="s">
        <v>13</v>
      </c>
      <c r="U4" s="11" t="s">
        <v>14</v>
      </c>
      <c r="V4" s="16" t="s">
        <v>15</v>
      </c>
      <c r="W4" s="17" t="s">
        <v>16</v>
      </c>
      <c r="X4" s="17" t="s">
        <v>17</v>
      </c>
      <c r="Y4" s="14" t="s">
        <v>12</v>
      </c>
      <c r="Z4" s="15" t="s">
        <v>13</v>
      </c>
      <c r="AA4" s="16" t="s">
        <v>15</v>
      </c>
      <c r="AB4" s="18" t="s">
        <v>16</v>
      </c>
      <c r="AC4" s="18" t="s">
        <v>17</v>
      </c>
      <c r="AD4" s="19" t="s">
        <v>12</v>
      </c>
      <c r="AE4" s="15" t="s">
        <v>13</v>
      </c>
      <c r="AF4" s="16" t="s">
        <v>15</v>
      </c>
      <c r="AG4" s="17" t="s">
        <v>16</v>
      </c>
      <c r="AH4" s="17" t="s">
        <v>17</v>
      </c>
      <c r="AI4" s="20" t="s">
        <v>12</v>
      </c>
      <c r="AJ4" s="15" t="s">
        <v>13</v>
      </c>
      <c r="AK4" s="16" t="s">
        <v>15</v>
      </c>
    </row>
    <row r="5" spans="1:37" s="22" customFormat="1" ht="126.6" customHeight="1" x14ac:dyDescent="0.3">
      <c r="A5" s="21">
        <v>107</v>
      </c>
      <c r="B5" s="22" t="s">
        <v>18</v>
      </c>
      <c r="C5" s="23">
        <v>28532235.550000049</v>
      </c>
      <c r="D5" s="24">
        <v>37626538.519999988</v>
      </c>
      <c r="E5" s="25">
        <f t="shared" ref="E5:E68" si="0">D5-C5</f>
        <v>9094302.9699999392</v>
      </c>
      <c r="F5" s="26" t="s">
        <v>19</v>
      </c>
      <c r="G5" s="27">
        <v>30081408.929999981</v>
      </c>
      <c r="H5" s="27">
        <v>0</v>
      </c>
      <c r="I5" s="24">
        <f t="shared" ref="I5:I68" si="1">G5+H5</f>
        <v>30081408.929999981</v>
      </c>
      <c r="J5" s="25">
        <f t="shared" ref="J5:J36" si="2">I5-D5</f>
        <v>-7545129.5900000073</v>
      </c>
      <c r="K5" s="29" t="s">
        <v>162</v>
      </c>
      <c r="L5" s="30">
        <v>33485258.729999799</v>
      </c>
      <c r="M5" s="30">
        <v>0</v>
      </c>
      <c r="N5" s="24">
        <f t="shared" ref="N5:N68" si="3">L5+M5</f>
        <v>33485258.729999799</v>
      </c>
      <c r="O5" s="25">
        <f t="shared" ref="O5:O36" si="4">N5-I5</f>
        <v>3403849.7999998182</v>
      </c>
      <c r="P5" s="26" t="s">
        <v>20</v>
      </c>
      <c r="Q5" s="30">
        <v>37807651.149999276</v>
      </c>
      <c r="R5" s="30">
        <v>0</v>
      </c>
      <c r="S5" s="24">
        <f t="shared" ref="S5:S68" si="5">Q5+R5</f>
        <v>37807651.149999276</v>
      </c>
      <c r="T5" s="25">
        <f t="shared" ref="T5:T36" si="6">S5-N5</f>
        <v>4322392.4199994765</v>
      </c>
      <c r="U5" s="28">
        <f t="shared" ref="U5:U36" si="7">IF(AND(N5=0, T5&gt;0),1,IF(T5=0,0,IF(AND(N5=0,T5&lt;0),-1,IF(AND(T5&gt;0,N5&lt;0),ABS(T5/N5),T5/N5))))</f>
        <v>0.12908344101062594</v>
      </c>
      <c r="V5" s="26" t="s">
        <v>21</v>
      </c>
      <c r="W5" s="30">
        <v>21754688.099999882</v>
      </c>
      <c r="X5" s="30">
        <v>11877126.640000014</v>
      </c>
      <c r="Y5" s="24">
        <f t="shared" ref="Y5:Y85" si="8">W5+X5</f>
        <v>33631814.739999898</v>
      </c>
      <c r="Z5" s="25">
        <f t="shared" ref="Z5:Z68" si="9">Y5-S5</f>
        <v>-4175836.409999378</v>
      </c>
      <c r="AA5" s="29" t="s">
        <v>162</v>
      </c>
      <c r="AB5" s="30">
        <v>9542553.0400000457</v>
      </c>
      <c r="AC5" s="30">
        <v>22019840.920000199</v>
      </c>
      <c r="AD5" s="31">
        <f t="shared" ref="AD5:AD85" si="10">AB5+AC5</f>
        <v>31562393.960000247</v>
      </c>
      <c r="AE5" s="30">
        <f t="shared" ref="AE5:AE36" si="11">AD5-Y5</f>
        <v>-2069420.779999651</v>
      </c>
      <c r="AF5" s="29" t="s">
        <v>162</v>
      </c>
      <c r="AG5" s="30">
        <v>15141397.999999994</v>
      </c>
      <c r="AH5" s="30">
        <v>24567958.239999998</v>
      </c>
      <c r="AI5" s="24">
        <f t="shared" ref="AI5:AI68" si="12">AG5+AH5</f>
        <v>39709356.239999995</v>
      </c>
      <c r="AJ5" s="25">
        <f t="shared" ref="AJ5:AJ36" si="13">AI5-AD5</f>
        <v>8146962.2799997479</v>
      </c>
      <c r="AK5" s="26" t="s">
        <v>22</v>
      </c>
    </row>
    <row r="6" spans="1:37" s="22" customFormat="1" ht="62.45" customHeight="1" x14ac:dyDescent="0.3">
      <c r="A6" s="21">
        <v>108</v>
      </c>
      <c r="B6" s="22" t="s">
        <v>23</v>
      </c>
      <c r="C6" s="23">
        <v>265010.63999999996</v>
      </c>
      <c r="D6" s="24">
        <v>245130.22999999998</v>
      </c>
      <c r="E6" s="25">
        <f t="shared" si="0"/>
        <v>-19880.409999999974</v>
      </c>
      <c r="F6" s="29" t="s">
        <v>162</v>
      </c>
      <c r="G6" s="27">
        <v>319972.25999999983</v>
      </c>
      <c r="H6" s="27">
        <v>0</v>
      </c>
      <c r="I6" s="24">
        <f t="shared" si="1"/>
        <v>319972.25999999983</v>
      </c>
      <c r="J6" s="25">
        <f t="shared" si="2"/>
        <v>74842.029999999853</v>
      </c>
      <c r="K6" s="29" t="s">
        <v>162</v>
      </c>
      <c r="L6" s="30">
        <v>344579.2999999997</v>
      </c>
      <c r="M6" s="30">
        <v>0</v>
      </c>
      <c r="N6" s="24">
        <f t="shared" si="3"/>
        <v>344579.2999999997</v>
      </c>
      <c r="O6" s="25">
        <f t="shared" si="4"/>
        <v>24607.039999999863</v>
      </c>
      <c r="P6" s="29" t="s">
        <v>162</v>
      </c>
      <c r="Q6" s="30">
        <v>562660.66999999993</v>
      </c>
      <c r="R6" s="30">
        <v>0</v>
      </c>
      <c r="S6" s="24">
        <f t="shared" si="5"/>
        <v>562660.66999999993</v>
      </c>
      <c r="T6" s="25">
        <f t="shared" si="6"/>
        <v>218081.37000000023</v>
      </c>
      <c r="U6" s="28">
        <f t="shared" si="7"/>
        <v>0.63289167399202573</v>
      </c>
      <c r="V6" s="29" t="s">
        <v>162</v>
      </c>
      <c r="W6" s="30">
        <v>296060.88000000018</v>
      </c>
      <c r="X6" s="30">
        <v>16105.300000000003</v>
      </c>
      <c r="Y6" s="24">
        <f t="shared" si="8"/>
        <v>312166.18000000017</v>
      </c>
      <c r="Z6" s="25">
        <f t="shared" si="9"/>
        <v>-250494.48999999976</v>
      </c>
      <c r="AA6" s="29" t="s">
        <v>162</v>
      </c>
      <c r="AB6" s="30">
        <v>499853.52999999939</v>
      </c>
      <c r="AC6" s="30">
        <v>52124.380000000005</v>
      </c>
      <c r="AD6" s="31">
        <f t="shared" si="10"/>
        <v>551977.90999999945</v>
      </c>
      <c r="AE6" s="30">
        <f t="shared" si="11"/>
        <v>239811.72999999928</v>
      </c>
      <c r="AF6" s="29" t="s">
        <v>162</v>
      </c>
      <c r="AG6" s="32">
        <v>6574536.5600000042</v>
      </c>
      <c r="AH6" s="32">
        <v>0</v>
      </c>
      <c r="AI6" s="24">
        <f t="shared" si="12"/>
        <v>6574536.5600000042</v>
      </c>
      <c r="AJ6" s="25">
        <f t="shared" si="13"/>
        <v>6022558.650000005</v>
      </c>
      <c r="AK6" s="26" t="s">
        <v>24</v>
      </c>
    </row>
    <row r="7" spans="1:37" s="22" customFormat="1" ht="62.45" x14ac:dyDescent="0.3">
      <c r="A7" s="21">
        <v>131</v>
      </c>
      <c r="B7" s="22" t="s">
        <v>25</v>
      </c>
      <c r="C7" s="23">
        <v>1767462.8599999989</v>
      </c>
      <c r="D7" s="24">
        <v>-2228364.98</v>
      </c>
      <c r="E7" s="25">
        <f t="shared" si="0"/>
        <v>-3995827.8399999989</v>
      </c>
      <c r="F7" s="29" t="s">
        <v>162</v>
      </c>
      <c r="G7" s="27">
        <v>-2976112.9400000004</v>
      </c>
      <c r="H7" s="27">
        <v>0</v>
      </c>
      <c r="I7" s="24">
        <f t="shared" si="1"/>
        <v>-2976112.9400000004</v>
      </c>
      <c r="J7" s="25">
        <f t="shared" si="2"/>
        <v>-747747.96000000043</v>
      </c>
      <c r="K7" s="29" t="s">
        <v>162</v>
      </c>
      <c r="L7" s="30">
        <v>-3171487.26</v>
      </c>
      <c r="M7" s="30">
        <v>0</v>
      </c>
      <c r="N7" s="24">
        <f t="shared" si="3"/>
        <v>-3171487.26</v>
      </c>
      <c r="O7" s="25">
        <f t="shared" si="4"/>
        <v>-195374.31999999937</v>
      </c>
      <c r="P7" s="29" t="s">
        <v>162</v>
      </c>
      <c r="Q7" s="30">
        <v>-678603.43000000017</v>
      </c>
      <c r="R7" s="30">
        <v>0</v>
      </c>
      <c r="S7" s="24">
        <f t="shared" si="5"/>
        <v>-678603.43000000017</v>
      </c>
      <c r="T7" s="25">
        <f t="shared" si="6"/>
        <v>2492883.8299999996</v>
      </c>
      <c r="U7" s="28">
        <f t="shared" si="7"/>
        <v>0.78602990509884618</v>
      </c>
      <c r="V7" s="26" t="s">
        <v>26</v>
      </c>
      <c r="W7" s="30">
        <v>-780343.2</v>
      </c>
      <c r="X7" s="30">
        <v>0</v>
      </c>
      <c r="Y7" s="24">
        <f t="shared" si="8"/>
        <v>-780343.2</v>
      </c>
      <c r="Z7" s="25">
        <f t="shared" si="9"/>
        <v>-101739.76999999979</v>
      </c>
      <c r="AA7" s="29" t="s">
        <v>162</v>
      </c>
      <c r="AB7" s="30">
        <v>-570080.81999999995</v>
      </c>
      <c r="AC7" s="30">
        <v>0</v>
      </c>
      <c r="AD7" s="31">
        <f t="shared" si="10"/>
        <v>-570080.81999999995</v>
      </c>
      <c r="AE7" s="30">
        <f t="shared" si="11"/>
        <v>210262.38</v>
      </c>
      <c r="AF7" s="29" t="s">
        <v>162</v>
      </c>
      <c r="AG7" s="32">
        <v>0</v>
      </c>
      <c r="AH7" s="32">
        <v>0</v>
      </c>
      <c r="AI7" s="24">
        <f t="shared" si="12"/>
        <v>0</v>
      </c>
      <c r="AJ7" s="25">
        <f t="shared" si="13"/>
        <v>570080.81999999995</v>
      </c>
      <c r="AK7" s="29" t="s">
        <v>162</v>
      </c>
    </row>
    <row r="8" spans="1:37" s="22" customFormat="1" ht="15.6" x14ac:dyDescent="0.3">
      <c r="A8" s="21">
        <v>143</v>
      </c>
      <c r="B8" s="22" t="s">
        <v>27</v>
      </c>
      <c r="C8" s="23">
        <v>-11069.100000000002</v>
      </c>
      <c r="D8" s="24">
        <v>3651.75</v>
      </c>
      <c r="E8" s="25">
        <f t="shared" si="0"/>
        <v>14720.850000000002</v>
      </c>
      <c r="F8" s="29" t="s">
        <v>162</v>
      </c>
      <c r="G8" s="27">
        <v>-28797.15</v>
      </c>
      <c r="H8" s="27">
        <v>0</v>
      </c>
      <c r="I8" s="24">
        <f t="shared" si="1"/>
        <v>-28797.15</v>
      </c>
      <c r="J8" s="25">
        <f t="shared" si="2"/>
        <v>-32448.9</v>
      </c>
      <c r="K8" s="29" t="s">
        <v>162</v>
      </c>
      <c r="L8" s="30">
        <v>37987.089999999989</v>
      </c>
      <c r="M8" s="30">
        <v>0</v>
      </c>
      <c r="N8" s="24">
        <f t="shared" si="3"/>
        <v>37987.089999999989</v>
      </c>
      <c r="O8" s="25">
        <f t="shared" si="4"/>
        <v>66784.239999999991</v>
      </c>
      <c r="P8" s="29" t="s">
        <v>162</v>
      </c>
      <c r="Q8" s="30">
        <v>0</v>
      </c>
      <c r="R8" s="30">
        <v>0</v>
      </c>
      <c r="S8" s="24">
        <f t="shared" si="5"/>
        <v>0</v>
      </c>
      <c r="T8" s="25">
        <f t="shared" si="6"/>
        <v>-37987.089999999989</v>
      </c>
      <c r="U8" s="28">
        <f t="shared" si="7"/>
        <v>-1</v>
      </c>
      <c r="V8" s="29" t="s">
        <v>162</v>
      </c>
      <c r="W8" s="30">
        <v>2596.2699999999995</v>
      </c>
      <c r="X8" s="30">
        <v>-404.54</v>
      </c>
      <c r="Y8" s="24">
        <f t="shared" si="8"/>
        <v>2191.7299999999996</v>
      </c>
      <c r="Z8" s="25">
        <f t="shared" si="9"/>
        <v>2191.7299999999996</v>
      </c>
      <c r="AA8" s="29" t="s">
        <v>162</v>
      </c>
      <c r="AB8" s="30">
        <v>0</v>
      </c>
      <c r="AC8" s="30">
        <v>0</v>
      </c>
      <c r="AD8" s="31">
        <f t="shared" si="10"/>
        <v>0</v>
      </c>
      <c r="AE8" s="30">
        <f t="shared" si="11"/>
        <v>-2191.7299999999996</v>
      </c>
      <c r="AF8" s="29" t="s">
        <v>162</v>
      </c>
      <c r="AG8" s="32">
        <v>0</v>
      </c>
      <c r="AH8" s="32">
        <v>0</v>
      </c>
      <c r="AI8" s="24">
        <f t="shared" si="12"/>
        <v>0</v>
      </c>
      <c r="AJ8" s="25">
        <f t="shared" si="13"/>
        <v>0</v>
      </c>
      <c r="AK8" s="29" t="s">
        <v>162</v>
      </c>
    </row>
    <row r="9" spans="1:37" s="22" customFormat="1" ht="15.6" x14ac:dyDescent="0.3">
      <c r="A9" s="21">
        <v>146</v>
      </c>
      <c r="B9" s="22" t="s">
        <v>28</v>
      </c>
      <c r="C9" s="23">
        <v>-227138.68999999994</v>
      </c>
      <c r="D9" s="24">
        <v>-122066.60999999997</v>
      </c>
      <c r="E9" s="25">
        <f t="shared" si="0"/>
        <v>105072.07999999997</v>
      </c>
      <c r="F9" s="29" t="s">
        <v>162</v>
      </c>
      <c r="G9" s="27">
        <v>-235018.29</v>
      </c>
      <c r="H9" s="27">
        <v>0</v>
      </c>
      <c r="I9" s="24">
        <f t="shared" si="1"/>
        <v>-235018.29</v>
      </c>
      <c r="J9" s="25">
        <f t="shared" si="2"/>
        <v>-112951.68000000004</v>
      </c>
      <c r="K9" s="29" t="s">
        <v>162</v>
      </c>
      <c r="L9" s="30">
        <v>-231407.92999999996</v>
      </c>
      <c r="M9" s="30">
        <v>0</v>
      </c>
      <c r="N9" s="24">
        <f t="shared" si="3"/>
        <v>-231407.92999999996</v>
      </c>
      <c r="O9" s="25">
        <f t="shared" si="4"/>
        <v>3610.3600000000442</v>
      </c>
      <c r="P9" s="29" t="s">
        <v>162</v>
      </c>
      <c r="Q9" s="30"/>
      <c r="R9" s="30"/>
      <c r="S9" s="24">
        <f t="shared" si="5"/>
        <v>0</v>
      </c>
      <c r="T9" s="25">
        <f t="shared" si="6"/>
        <v>231407.92999999996</v>
      </c>
      <c r="U9" s="28">
        <f t="shared" si="7"/>
        <v>1</v>
      </c>
      <c r="V9" s="29" t="s">
        <v>162</v>
      </c>
      <c r="W9" s="30">
        <v>0</v>
      </c>
      <c r="X9" s="30">
        <v>0</v>
      </c>
      <c r="Y9" s="24">
        <f t="shared" si="8"/>
        <v>0</v>
      </c>
      <c r="Z9" s="25">
        <f t="shared" si="9"/>
        <v>0</v>
      </c>
      <c r="AA9" s="29" t="s">
        <v>162</v>
      </c>
      <c r="AB9" s="30">
        <v>0</v>
      </c>
      <c r="AC9" s="30">
        <v>0</v>
      </c>
      <c r="AD9" s="31">
        <f t="shared" si="10"/>
        <v>0</v>
      </c>
      <c r="AE9" s="30">
        <f t="shared" si="11"/>
        <v>0</v>
      </c>
      <c r="AF9" s="29" t="s">
        <v>162</v>
      </c>
      <c r="AG9" s="32">
        <v>0</v>
      </c>
      <c r="AH9" s="32">
        <v>0</v>
      </c>
      <c r="AI9" s="24">
        <f t="shared" si="12"/>
        <v>0</v>
      </c>
      <c r="AJ9" s="25">
        <f t="shared" si="13"/>
        <v>0</v>
      </c>
      <c r="AK9" s="29" t="s">
        <v>162</v>
      </c>
    </row>
    <row r="10" spans="1:37" s="22" customFormat="1" ht="106.9" customHeight="1" x14ac:dyDescent="0.3">
      <c r="A10" s="21">
        <v>151</v>
      </c>
      <c r="B10" s="22" t="s">
        <v>29</v>
      </c>
      <c r="C10" s="23">
        <v>437350486.23000002</v>
      </c>
      <c r="D10" s="24">
        <v>450712710.00999999</v>
      </c>
      <c r="E10" s="25">
        <f t="shared" si="0"/>
        <v>13362223.779999971</v>
      </c>
      <c r="F10" s="26" t="s">
        <v>30</v>
      </c>
      <c r="G10" s="27">
        <v>473808186.72000003</v>
      </c>
      <c r="H10" s="27">
        <v>0</v>
      </c>
      <c r="I10" s="24">
        <f t="shared" si="1"/>
        <v>473808186.72000003</v>
      </c>
      <c r="J10" s="25">
        <f t="shared" si="2"/>
        <v>23095476.710000038</v>
      </c>
      <c r="K10" s="26" t="s">
        <v>31</v>
      </c>
      <c r="L10" s="30">
        <v>445743867.25</v>
      </c>
      <c r="M10" s="30">
        <v>0</v>
      </c>
      <c r="N10" s="24">
        <f t="shared" si="3"/>
        <v>445743867.25</v>
      </c>
      <c r="O10" s="25">
        <f t="shared" si="4"/>
        <v>-28064319.470000029</v>
      </c>
      <c r="P10" s="29" t="s">
        <v>162</v>
      </c>
      <c r="Q10" s="30">
        <v>473517369.8500002</v>
      </c>
      <c r="R10" s="30">
        <v>0</v>
      </c>
      <c r="S10" s="24">
        <f t="shared" si="5"/>
        <v>473517369.8500002</v>
      </c>
      <c r="T10" s="25">
        <f t="shared" si="6"/>
        <v>27773502.600000203</v>
      </c>
      <c r="U10" s="28">
        <f t="shared" si="7"/>
        <v>6.2308210253901597E-2</v>
      </c>
      <c r="V10" s="26" t="s">
        <v>32</v>
      </c>
      <c r="W10" s="30">
        <v>486355554.08999997</v>
      </c>
      <c r="X10" s="30">
        <v>0</v>
      </c>
      <c r="Y10" s="24">
        <f t="shared" si="8"/>
        <v>486355554.08999997</v>
      </c>
      <c r="Z10" s="25">
        <f t="shared" si="9"/>
        <v>12838184.239999771</v>
      </c>
      <c r="AA10" s="26" t="s">
        <v>33</v>
      </c>
      <c r="AB10" s="30">
        <v>509814011.52497458</v>
      </c>
      <c r="AC10" s="30">
        <v>0</v>
      </c>
      <c r="AD10" s="31">
        <f t="shared" si="10"/>
        <v>509814011.52497458</v>
      </c>
      <c r="AE10" s="30">
        <f t="shared" si="11"/>
        <v>23458457.434974611</v>
      </c>
      <c r="AF10" s="33" t="s">
        <v>34</v>
      </c>
      <c r="AG10" s="32">
        <v>450113439.08925354</v>
      </c>
      <c r="AH10" s="32">
        <v>0</v>
      </c>
      <c r="AI10" s="24">
        <f t="shared" si="12"/>
        <v>450113439.08925354</v>
      </c>
      <c r="AJ10" s="25">
        <f t="shared" si="13"/>
        <v>-59700572.43572104</v>
      </c>
      <c r="AK10" s="29" t="s">
        <v>162</v>
      </c>
    </row>
    <row r="11" spans="1:37" s="22" customFormat="1" ht="15.6" x14ac:dyDescent="0.3">
      <c r="A11" s="21">
        <v>163</v>
      </c>
      <c r="B11" s="22" t="s">
        <v>35</v>
      </c>
      <c r="C11" s="23">
        <v>232711.35000000009</v>
      </c>
      <c r="D11" s="24">
        <v>363515.5300000002</v>
      </c>
      <c r="E11" s="25">
        <f t="shared" si="0"/>
        <v>130804.18000000011</v>
      </c>
      <c r="F11" s="29" t="s">
        <v>162</v>
      </c>
      <c r="G11" s="27">
        <v>484983.86000000034</v>
      </c>
      <c r="H11" s="27">
        <v>0</v>
      </c>
      <c r="I11" s="24">
        <f t="shared" si="1"/>
        <v>484983.86000000034</v>
      </c>
      <c r="J11" s="25">
        <f t="shared" si="2"/>
        <v>121468.33000000013</v>
      </c>
      <c r="K11" s="29" t="s">
        <v>162</v>
      </c>
      <c r="L11" s="30">
        <v>444276.51999999967</v>
      </c>
      <c r="M11" s="30">
        <v>0</v>
      </c>
      <c r="N11" s="24">
        <f t="shared" si="3"/>
        <v>444276.51999999967</v>
      </c>
      <c r="O11" s="25">
        <f t="shared" si="4"/>
        <v>-40707.340000000666</v>
      </c>
      <c r="P11" s="29" t="s">
        <v>162</v>
      </c>
      <c r="Q11" s="30">
        <v>406840.01999999973</v>
      </c>
      <c r="R11" s="30">
        <v>0</v>
      </c>
      <c r="S11" s="24">
        <f t="shared" si="5"/>
        <v>406840.01999999973</v>
      </c>
      <c r="T11" s="25">
        <f t="shared" si="6"/>
        <v>-37436.499999999942</v>
      </c>
      <c r="U11" s="28">
        <f t="shared" si="7"/>
        <v>-8.4263962452933522E-2</v>
      </c>
      <c r="V11" s="29" t="s">
        <v>162</v>
      </c>
      <c r="W11" s="30">
        <v>82201.799999999959</v>
      </c>
      <c r="X11" s="30">
        <v>201242.64999999962</v>
      </c>
      <c r="Y11" s="24">
        <f t="shared" si="8"/>
        <v>283444.4499999996</v>
      </c>
      <c r="Z11" s="25">
        <f t="shared" si="9"/>
        <v>-123395.57000000012</v>
      </c>
      <c r="AA11" s="29" t="s">
        <v>162</v>
      </c>
      <c r="AB11" s="30">
        <v>15680.970000000005</v>
      </c>
      <c r="AC11" s="30">
        <v>350269.56999999972</v>
      </c>
      <c r="AD11" s="31">
        <f t="shared" si="10"/>
        <v>365950.53999999975</v>
      </c>
      <c r="AE11" s="30">
        <f t="shared" si="11"/>
        <v>82506.090000000142</v>
      </c>
      <c r="AF11" s="29" t="s">
        <v>162</v>
      </c>
      <c r="AG11" s="32">
        <v>0</v>
      </c>
      <c r="AH11" s="32">
        <v>318984.81</v>
      </c>
      <c r="AI11" s="24">
        <f t="shared" si="12"/>
        <v>318984.81</v>
      </c>
      <c r="AJ11" s="25">
        <f t="shared" si="13"/>
        <v>-46965.729999999749</v>
      </c>
      <c r="AK11" s="29" t="s">
        <v>162</v>
      </c>
    </row>
    <row r="12" spans="1:37" s="22" customFormat="1" ht="46.9" x14ac:dyDescent="0.3">
      <c r="A12" s="21">
        <v>165</v>
      </c>
      <c r="B12" s="22" t="s">
        <v>36</v>
      </c>
      <c r="C12" s="23">
        <v>9440945.3099999987</v>
      </c>
      <c r="D12" s="24">
        <v>8907627.9700000007</v>
      </c>
      <c r="E12" s="25">
        <f t="shared" si="0"/>
        <v>-533317.33999999799</v>
      </c>
      <c r="F12" s="29" t="s">
        <v>162</v>
      </c>
      <c r="G12" s="27">
        <v>9075275.0099999998</v>
      </c>
      <c r="H12" s="27">
        <v>0</v>
      </c>
      <c r="I12" s="24">
        <f t="shared" si="1"/>
        <v>9075275.0099999998</v>
      </c>
      <c r="J12" s="25">
        <f t="shared" si="2"/>
        <v>167647.03999999911</v>
      </c>
      <c r="K12" s="29" t="s">
        <v>162</v>
      </c>
      <c r="L12" s="30">
        <v>11670162.23</v>
      </c>
      <c r="M12" s="30">
        <v>0</v>
      </c>
      <c r="N12" s="24">
        <f t="shared" si="3"/>
        <v>11670162.23</v>
      </c>
      <c r="O12" s="25">
        <f t="shared" si="4"/>
        <v>2594887.2200000007</v>
      </c>
      <c r="P12" s="26" t="s">
        <v>37</v>
      </c>
      <c r="Q12" s="30">
        <v>9378738.6199999973</v>
      </c>
      <c r="R12" s="30">
        <v>0</v>
      </c>
      <c r="S12" s="24">
        <f t="shared" si="5"/>
        <v>9378738.6199999973</v>
      </c>
      <c r="T12" s="25">
        <f t="shared" si="6"/>
        <v>-2291423.6100000031</v>
      </c>
      <c r="U12" s="28">
        <f t="shared" si="7"/>
        <v>-0.1963489079962861</v>
      </c>
      <c r="V12" s="29" t="s">
        <v>162</v>
      </c>
      <c r="W12" s="30">
        <v>12922859.58</v>
      </c>
      <c r="X12" s="30">
        <v>61475.17</v>
      </c>
      <c r="Y12" s="24">
        <f t="shared" si="8"/>
        <v>12984334.75</v>
      </c>
      <c r="Z12" s="25">
        <f t="shared" si="9"/>
        <v>3605596.1300000027</v>
      </c>
      <c r="AA12" s="26" t="s">
        <v>38</v>
      </c>
      <c r="AB12" s="30">
        <v>7110301.8799999999</v>
      </c>
      <c r="AC12" s="30">
        <v>0</v>
      </c>
      <c r="AD12" s="31">
        <f t="shared" si="10"/>
        <v>7110301.8799999999</v>
      </c>
      <c r="AE12" s="30">
        <f t="shared" si="11"/>
        <v>-5874032.8700000001</v>
      </c>
      <c r="AF12" s="29" t="s">
        <v>162</v>
      </c>
      <c r="AG12" s="32">
        <v>0</v>
      </c>
      <c r="AH12" s="32">
        <v>0</v>
      </c>
      <c r="AI12" s="24">
        <f t="shared" si="12"/>
        <v>0</v>
      </c>
      <c r="AJ12" s="25">
        <f t="shared" si="13"/>
        <v>-7110301.8799999999</v>
      </c>
      <c r="AK12" s="29" t="s">
        <v>162</v>
      </c>
    </row>
    <row r="13" spans="1:37" s="22" customFormat="1" ht="33" customHeight="1" x14ac:dyDescent="0.3">
      <c r="A13" s="21">
        <v>182.3</v>
      </c>
      <c r="B13" s="22" t="s">
        <v>39</v>
      </c>
      <c r="C13" s="23">
        <v>1008446.73</v>
      </c>
      <c r="D13" s="24">
        <v>59132.15</v>
      </c>
      <c r="E13" s="25">
        <f t="shared" si="0"/>
        <v>-949314.58</v>
      </c>
      <c r="F13" s="29" t="s">
        <v>162</v>
      </c>
      <c r="G13" s="27">
        <v>243346.06</v>
      </c>
      <c r="H13" s="27">
        <v>0</v>
      </c>
      <c r="I13" s="24">
        <f t="shared" si="1"/>
        <v>243346.06</v>
      </c>
      <c r="J13" s="25">
        <f t="shared" si="2"/>
        <v>184213.91</v>
      </c>
      <c r="K13" s="26" t="s">
        <v>162</v>
      </c>
      <c r="L13" s="30">
        <v>1758179.4899999998</v>
      </c>
      <c r="M13" s="30">
        <v>0</v>
      </c>
      <c r="N13" s="24">
        <f t="shared" si="3"/>
        <v>1758179.4899999998</v>
      </c>
      <c r="O13" s="25">
        <f t="shared" si="4"/>
        <v>1514833.4299999997</v>
      </c>
      <c r="P13" s="26" t="s">
        <v>40</v>
      </c>
      <c r="Q13" s="30">
        <v>122115.86</v>
      </c>
      <c r="R13" s="30">
        <v>0</v>
      </c>
      <c r="S13" s="24">
        <f t="shared" si="5"/>
        <v>122115.86</v>
      </c>
      <c r="T13" s="25">
        <f t="shared" si="6"/>
        <v>-1636063.6299999997</v>
      </c>
      <c r="U13" s="28">
        <f t="shared" si="7"/>
        <v>-0.93054414484154846</v>
      </c>
      <c r="V13" s="29" t="s">
        <v>162</v>
      </c>
      <c r="W13" s="30">
        <v>579141.35000000009</v>
      </c>
      <c r="X13" s="30">
        <v>0</v>
      </c>
      <c r="Y13" s="24">
        <f t="shared" si="8"/>
        <v>579141.35000000009</v>
      </c>
      <c r="Z13" s="25">
        <f t="shared" si="9"/>
        <v>457025.49000000011</v>
      </c>
      <c r="AA13" s="29" t="s">
        <v>162</v>
      </c>
      <c r="AB13" s="30">
        <v>216083.47999999998</v>
      </c>
      <c r="AC13" s="30">
        <v>0</v>
      </c>
      <c r="AD13" s="31">
        <f t="shared" si="10"/>
        <v>216083.47999999998</v>
      </c>
      <c r="AE13" s="30">
        <f t="shared" si="11"/>
        <v>-363057.87000000011</v>
      </c>
      <c r="AF13" s="29" t="s">
        <v>162</v>
      </c>
      <c r="AG13" s="32">
        <v>0</v>
      </c>
      <c r="AH13" s="32">
        <v>0</v>
      </c>
      <c r="AI13" s="24">
        <f t="shared" si="12"/>
        <v>0</v>
      </c>
      <c r="AJ13" s="25">
        <f t="shared" si="13"/>
        <v>-216083.47999999998</v>
      </c>
      <c r="AK13" s="29" t="s">
        <v>162</v>
      </c>
    </row>
    <row r="14" spans="1:37" s="22" customFormat="1" ht="15.6" x14ac:dyDescent="0.3">
      <c r="A14" s="21">
        <v>183</v>
      </c>
      <c r="B14" s="22" t="s">
        <v>41</v>
      </c>
      <c r="C14" s="23">
        <v>295736.96999999997</v>
      </c>
      <c r="D14" s="24">
        <v>81291.790000000008</v>
      </c>
      <c r="E14" s="25">
        <f t="shared" si="0"/>
        <v>-214445.17999999996</v>
      </c>
      <c r="F14" s="29" t="s">
        <v>162</v>
      </c>
      <c r="G14" s="27">
        <v>24554.969999999998</v>
      </c>
      <c r="H14" s="27">
        <v>0</v>
      </c>
      <c r="I14" s="24">
        <f t="shared" si="1"/>
        <v>24554.969999999998</v>
      </c>
      <c r="J14" s="25">
        <f t="shared" si="2"/>
        <v>-56736.820000000007</v>
      </c>
      <c r="K14" s="26" t="s">
        <v>162</v>
      </c>
      <c r="L14" s="30">
        <v>481346.66999999987</v>
      </c>
      <c r="M14" s="30">
        <v>0</v>
      </c>
      <c r="N14" s="24">
        <f t="shared" si="3"/>
        <v>481346.66999999987</v>
      </c>
      <c r="O14" s="25">
        <f t="shared" si="4"/>
        <v>456791.6999999999</v>
      </c>
      <c r="P14" s="29" t="s">
        <v>162</v>
      </c>
      <c r="Q14" s="30">
        <v>230889.80999999991</v>
      </c>
      <c r="R14" s="30">
        <v>0</v>
      </c>
      <c r="S14" s="24">
        <f t="shared" si="5"/>
        <v>230889.80999999991</v>
      </c>
      <c r="T14" s="25">
        <f t="shared" si="6"/>
        <v>-250456.85999999996</v>
      </c>
      <c r="U14" s="28">
        <f t="shared" si="7"/>
        <v>-0.52032531979498275</v>
      </c>
      <c r="V14" s="29" t="s">
        <v>162</v>
      </c>
      <c r="W14" s="30">
        <v>118047.43000000001</v>
      </c>
      <c r="X14" s="30">
        <v>138.97999999999999</v>
      </c>
      <c r="Y14" s="24">
        <f t="shared" si="8"/>
        <v>118186.41</v>
      </c>
      <c r="Z14" s="25">
        <f t="shared" si="9"/>
        <v>-112703.39999999991</v>
      </c>
      <c r="AA14" s="29" t="s">
        <v>162</v>
      </c>
      <c r="AB14" s="30">
        <v>49875.24</v>
      </c>
      <c r="AC14" s="30">
        <v>0</v>
      </c>
      <c r="AD14" s="31">
        <f t="shared" si="10"/>
        <v>49875.24</v>
      </c>
      <c r="AE14" s="30">
        <f t="shared" si="11"/>
        <v>-68311.170000000013</v>
      </c>
      <c r="AF14" s="29" t="s">
        <v>162</v>
      </c>
      <c r="AG14" s="32">
        <v>0</v>
      </c>
      <c r="AH14" s="32">
        <v>0</v>
      </c>
      <c r="AI14" s="24">
        <f t="shared" si="12"/>
        <v>0</v>
      </c>
      <c r="AJ14" s="25">
        <f t="shared" si="13"/>
        <v>-49875.24</v>
      </c>
      <c r="AK14" s="29" t="s">
        <v>162</v>
      </c>
    </row>
    <row r="15" spans="1:37" s="22" customFormat="1" ht="46.9" x14ac:dyDescent="0.3">
      <c r="A15" s="21">
        <v>184</v>
      </c>
      <c r="B15" s="22" t="s">
        <v>42</v>
      </c>
      <c r="C15" s="23">
        <v>16410165.999999985</v>
      </c>
      <c r="D15" s="24">
        <v>22229711.319999985</v>
      </c>
      <c r="E15" s="25">
        <f t="shared" si="0"/>
        <v>5819545.3200000003</v>
      </c>
      <c r="F15" s="26" t="s">
        <v>43</v>
      </c>
      <c r="G15" s="27">
        <v>24108046.319999974</v>
      </c>
      <c r="H15" s="27">
        <v>0</v>
      </c>
      <c r="I15" s="24">
        <f t="shared" si="1"/>
        <v>24108046.319999974</v>
      </c>
      <c r="J15" s="25">
        <f t="shared" si="2"/>
        <v>1878334.9999999888</v>
      </c>
      <c r="K15" s="26" t="s">
        <v>43</v>
      </c>
      <c r="L15" s="30">
        <v>22400836.490000173</v>
      </c>
      <c r="M15" s="30">
        <v>0</v>
      </c>
      <c r="N15" s="24">
        <f t="shared" si="3"/>
        <v>22400836.490000173</v>
      </c>
      <c r="O15" s="25">
        <f t="shared" si="4"/>
        <v>-1707209.8299998008</v>
      </c>
      <c r="P15" s="29" t="s">
        <v>162</v>
      </c>
      <c r="Q15" s="30">
        <v>23596280.889999986</v>
      </c>
      <c r="R15" s="30">
        <v>0</v>
      </c>
      <c r="S15" s="24">
        <f t="shared" si="5"/>
        <v>23596280.889999986</v>
      </c>
      <c r="T15" s="25">
        <f t="shared" si="6"/>
        <v>1195444.3999998122</v>
      </c>
      <c r="U15" s="28">
        <f t="shared" si="7"/>
        <v>5.3366060706414406E-2</v>
      </c>
      <c r="V15" s="26" t="s">
        <v>43</v>
      </c>
      <c r="W15" s="30">
        <v>20719346.96000002</v>
      </c>
      <c r="X15" s="30">
        <v>3475317.6900000265</v>
      </c>
      <c r="Y15" s="24">
        <f t="shared" si="8"/>
        <v>24194664.650000047</v>
      </c>
      <c r="Z15" s="25">
        <f t="shared" si="9"/>
        <v>598383.76000006124</v>
      </c>
      <c r="AA15" s="29" t="s">
        <v>162</v>
      </c>
      <c r="AB15" s="30">
        <v>10316667.59</v>
      </c>
      <c r="AC15" s="30">
        <v>4810847.7400000049</v>
      </c>
      <c r="AD15" s="31">
        <f t="shared" si="10"/>
        <v>15127515.330000006</v>
      </c>
      <c r="AE15" s="30">
        <f t="shared" si="11"/>
        <v>-9067149.3200000413</v>
      </c>
      <c r="AF15" s="29" t="s">
        <v>162</v>
      </c>
      <c r="AG15" s="32">
        <v>429046.83</v>
      </c>
      <c r="AH15" s="32">
        <v>9056767.2899999972</v>
      </c>
      <c r="AI15" s="24">
        <f t="shared" si="12"/>
        <v>9485814.1199999973</v>
      </c>
      <c r="AJ15" s="25">
        <f t="shared" si="13"/>
        <v>-5641701.2100000083</v>
      </c>
      <c r="AK15" s="29" t="s">
        <v>162</v>
      </c>
    </row>
    <row r="16" spans="1:37" s="22" customFormat="1" ht="31.15" x14ac:dyDescent="0.3">
      <c r="A16" s="21">
        <v>186</v>
      </c>
      <c r="B16" s="22" t="s">
        <v>44</v>
      </c>
      <c r="C16" s="23">
        <v>1139388.8400000001</v>
      </c>
      <c r="D16" s="24">
        <v>6909318.7200000007</v>
      </c>
      <c r="E16" s="25">
        <f t="shared" si="0"/>
        <v>5769929.8800000008</v>
      </c>
      <c r="F16" s="26" t="s">
        <v>45</v>
      </c>
      <c r="G16" s="27">
        <v>374825.21</v>
      </c>
      <c r="H16" s="27">
        <v>0</v>
      </c>
      <c r="I16" s="24">
        <f t="shared" si="1"/>
        <v>374825.21</v>
      </c>
      <c r="J16" s="25">
        <f t="shared" si="2"/>
        <v>-6534493.5100000007</v>
      </c>
      <c r="K16" s="29" t="s">
        <v>162</v>
      </c>
      <c r="L16" s="30">
        <v>86036.790000000008</v>
      </c>
      <c r="M16" s="30">
        <v>0</v>
      </c>
      <c r="N16" s="24">
        <f t="shared" si="3"/>
        <v>86036.790000000008</v>
      </c>
      <c r="O16" s="25">
        <f t="shared" si="4"/>
        <v>-288788.42000000004</v>
      </c>
      <c r="P16" s="29" t="s">
        <v>162</v>
      </c>
      <c r="Q16" s="30">
        <v>424706.06000000011</v>
      </c>
      <c r="R16" s="30">
        <v>0</v>
      </c>
      <c r="S16" s="24">
        <f t="shared" si="5"/>
        <v>424706.06000000011</v>
      </c>
      <c r="T16" s="25">
        <f t="shared" si="6"/>
        <v>338669.27000000014</v>
      </c>
      <c r="U16" s="28">
        <f t="shared" si="7"/>
        <v>3.9363308417248031</v>
      </c>
      <c r="V16" s="29" t="s">
        <v>162</v>
      </c>
      <c r="W16" s="30">
        <v>300538.99</v>
      </c>
      <c r="X16" s="30">
        <v>0</v>
      </c>
      <c r="Y16" s="24">
        <f t="shared" si="8"/>
        <v>300538.99</v>
      </c>
      <c r="Z16" s="25">
        <f t="shared" si="9"/>
        <v>-124167.07000000012</v>
      </c>
      <c r="AA16" s="29" t="s">
        <v>162</v>
      </c>
      <c r="AB16" s="30">
        <v>51090.39</v>
      </c>
      <c r="AC16" s="30">
        <v>0</v>
      </c>
      <c r="AD16" s="31">
        <f t="shared" si="10"/>
        <v>51090.39</v>
      </c>
      <c r="AE16" s="30">
        <f t="shared" si="11"/>
        <v>-249448.59999999998</v>
      </c>
      <c r="AF16" s="29" t="s">
        <v>162</v>
      </c>
      <c r="AG16" s="32">
        <v>0</v>
      </c>
      <c r="AH16" s="32">
        <v>0</v>
      </c>
      <c r="AI16" s="24">
        <f t="shared" si="12"/>
        <v>0</v>
      </c>
      <c r="AJ16" s="25">
        <f t="shared" si="13"/>
        <v>-51090.39</v>
      </c>
      <c r="AK16" s="29" t="s">
        <v>162</v>
      </c>
    </row>
    <row r="17" spans="1:37" s="22" customFormat="1" ht="78" x14ac:dyDescent="0.3">
      <c r="A17" s="21">
        <v>228.3</v>
      </c>
      <c r="B17" s="22" t="s">
        <v>46</v>
      </c>
      <c r="C17" s="23">
        <v>5410434.7200000007</v>
      </c>
      <c r="D17" s="24">
        <v>5259369.9600000009</v>
      </c>
      <c r="E17" s="25">
        <f t="shared" si="0"/>
        <v>-151064.75999999978</v>
      </c>
      <c r="F17" s="29" t="s">
        <v>162</v>
      </c>
      <c r="G17" s="27">
        <v>4640734.9000000004</v>
      </c>
      <c r="H17" s="27">
        <v>0</v>
      </c>
      <c r="I17" s="24">
        <f t="shared" si="1"/>
        <v>4640734.9000000004</v>
      </c>
      <c r="J17" s="25">
        <f t="shared" si="2"/>
        <v>-618635.06000000052</v>
      </c>
      <c r="K17" s="29" t="s">
        <v>162</v>
      </c>
      <c r="L17" s="30">
        <v>6568812.54</v>
      </c>
      <c r="M17" s="30">
        <v>0</v>
      </c>
      <c r="N17" s="24">
        <f t="shared" si="3"/>
        <v>6568812.54</v>
      </c>
      <c r="O17" s="25">
        <f t="shared" si="4"/>
        <v>1928077.6399999997</v>
      </c>
      <c r="P17" s="26" t="s">
        <v>47</v>
      </c>
      <c r="Q17" s="30">
        <v>3908747.6000000015</v>
      </c>
      <c r="R17" s="30">
        <v>0</v>
      </c>
      <c r="S17" s="24">
        <f t="shared" si="5"/>
        <v>3908747.6000000015</v>
      </c>
      <c r="T17" s="25">
        <f t="shared" si="6"/>
        <v>-2660064.9399999985</v>
      </c>
      <c r="U17" s="28">
        <f t="shared" si="7"/>
        <v>-0.40495369959210292</v>
      </c>
      <c r="V17" s="29" t="s">
        <v>162</v>
      </c>
      <c r="W17" s="30">
        <v>2711061.1699999995</v>
      </c>
      <c r="X17" s="30">
        <v>0</v>
      </c>
      <c r="Y17" s="24">
        <f t="shared" si="8"/>
        <v>2711061.1699999995</v>
      </c>
      <c r="Z17" s="25">
        <f t="shared" si="9"/>
        <v>-1197686.430000002</v>
      </c>
      <c r="AA17" s="29" t="s">
        <v>162</v>
      </c>
      <c r="AB17" s="30">
        <v>1347876.47</v>
      </c>
      <c r="AC17" s="30">
        <v>0</v>
      </c>
      <c r="AD17" s="31">
        <f t="shared" si="10"/>
        <v>1347876.47</v>
      </c>
      <c r="AE17" s="30">
        <f t="shared" si="11"/>
        <v>-1363184.6999999995</v>
      </c>
      <c r="AF17" s="29" t="s">
        <v>162</v>
      </c>
      <c r="AG17" s="32">
        <v>0</v>
      </c>
      <c r="AH17" s="32">
        <v>0</v>
      </c>
      <c r="AI17" s="24">
        <f t="shared" si="12"/>
        <v>0</v>
      </c>
      <c r="AJ17" s="25">
        <f t="shared" si="13"/>
        <v>-1347876.47</v>
      </c>
      <c r="AK17" s="29" t="s">
        <v>162</v>
      </c>
    </row>
    <row r="18" spans="1:37" s="22" customFormat="1" ht="15.6" x14ac:dyDescent="0.3">
      <c r="A18" s="21">
        <v>232</v>
      </c>
      <c r="B18" s="22" t="s">
        <v>48</v>
      </c>
      <c r="C18" s="23">
        <v>1716562.5699999984</v>
      </c>
      <c r="D18" s="24">
        <v>3411954.0500000119</v>
      </c>
      <c r="E18" s="25">
        <f t="shared" si="0"/>
        <v>1695391.4800000135</v>
      </c>
      <c r="F18" s="29" t="s">
        <v>49</v>
      </c>
      <c r="G18" s="27">
        <v>707271.03</v>
      </c>
      <c r="H18" s="27">
        <v>0</v>
      </c>
      <c r="I18" s="24">
        <f t="shared" si="1"/>
        <v>707271.03</v>
      </c>
      <c r="J18" s="25">
        <f t="shared" si="2"/>
        <v>-2704683.0200000117</v>
      </c>
      <c r="K18" s="29" t="s">
        <v>162</v>
      </c>
      <c r="L18" s="30">
        <v>508186.93</v>
      </c>
      <c r="M18" s="30">
        <v>0</v>
      </c>
      <c r="N18" s="24">
        <f t="shared" si="3"/>
        <v>508186.93</v>
      </c>
      <c r="O18" s="25">
        <f t="shared" si="4"/>
        <v>-199084.10000000003</v>
      </c>
      <c r="P18" s="29" t="s">
        <v>162</v>
      </c>
      <c r="Q18" s="30">
        <v>233665.09000000494</v>
      </c>
      <c r="R18" s="30">
        <v>0</v>
      </c>
      <c r="S18" s="24">
        <f t="shared" si="5"/>
        <v>233665.09000000494</v>
      </c>
      <c r="T18" s="25">
        <f t="shared" si="6"/>
        <v>-274521.83999999508</v>
      </c>
      <c r="U18" s="28">
        <f t="shared" si="7"/>
        <v>-0.54019854465756345</v>
      </c>
      <c r="V18" s="29" t="s">
        <v>162</v>
      </c>
      <c r="W18" s="30">
        <v>-606191.35999999999</v>
      </c>
      <c r="X18" s="30">
        <v>0</v>
      </c>
      <c r="Y18" s="24">
        <f t="shared" si="8"/>
        <v>-606191.35999999999</v>
      </c>
      <c r="Z18" s="25">
        <f t="shared" si="9"/>
        <v>-839856.45000000496</v>
      </c>
      <c r="AA18" s="29" t="s">
        <v>162</v>
      </c>
      <c r="AB18" s="30">
        <v>-998602.82999999879</v>
      </c>
      <c r="AC18" s="30">
        <v>0</v>
      </c>
      <c r="AD18" s="31">
        <f t="shared" si="10"/>
        <v>-998602.82999999879</v>
      </c>
      <c r="AE18" s="30">
        <f t="shared" si="11"/>
        <v>-392411.46999999881</v>
      </c>
      <c r="AF18" s="29" t="s">
        <v>162</v>
      </c>
      <c r="AG18" s="32">
        <v>0</v>
      </c>
      <c r="AH18" s="32">
        <v>0</v>
      </c>
      <c r="AI18" s="24">
        <f t="shared" si="12"/>
        <v>0</v>
      </c>
      <c r="AJ18" s="25">
        <f t="shared" si="13"/>
        <v>998602.82999999879</v>
      </c>
      <c r="AK18" s="29" t="s">
        <v>162</v>
      </c>
    </row>
    <row r="19" spans="1:37" s="22" customFormat="1" ht="15.6" x14ac:dyDescent="0.3">
      <c r="A19" s="21">
        <v>234</v>
      </c>
      <c r="B19" s="22" t="s">
        <v>50</v>
      </c>
      <c r="C19" s="23">
        <v>0</v>
      </c>
      <c r="D19" s="24">
        <v>-70100.040000000008</v>
      </c>
      <c r="E19" s="25">
        <f t="shared" si="0"/>
        <v>-70100.040000000008</v>
      </c>
      <c r="F19" s="29" t="s">
        <v>162</v>
      </c>
      <c r="G19" s="27">
        <v>-34205</v>
      </c>
      <c r="H19" s="27">
        <v>0</v>
      </c>
      <c r="I19" s="24">
        <f t="shared" si="1"/>
        <v>-34205</v>
      </c>
      <c r="J19" s="25">
        <f t="shared" si="2"/>
        <v>35895.040000000008</v>
      </c>
      <c r="K19" s="29" t="s">
        <v>162</v>
      </c>
      <c r="L19" s="30">
        <v>0</v>
      </c>
      <c r="M19" s="30">
        <v>0</v>
      </c>
      <c r="N19" s="24">
        <f t="shared" si="3"/>
        <v>0</v>
      </c>
      <c r="O19" s="25">
        <f t="shared" si="4"/>
        <v>34205</v>
      </c>
      <c r="P19" s="29" t="s">
        <v>162</v>
      </c>
      <c r="Q19" s="30">
        <v>0</v>
      </c>
      <c r="R19" s="30">
        <v>0</v>
      </c>
      <c r="S19" s="24">
        <f t="shared" si="5"/>
        <v>0</v>
      </c>
      <c r="T19" s="25">
        <f t="shared" si="6"/>
        <v>0</v>
      </c>
      <c r="U19" s="28">
        <f t="shared" si="7"/>
        <v>0</v>
      </c>
      <c r="V19" s="29" t="s">
        <v>162</v>
      </c>
      <c r="W19" s="30">
        <v>-219565.13</v>
      </c>
      <c r="X19" s="30">
        <v>0</v>
      </c>
      <c r="Y19" s="24">
        <f t="shared" si="8"/>
        <v>-219565.13</v>
      </c>
      <c r="Z19" s="25">
        <f t="shared" si="9"/>
        <v>-219565.13</v>
      </c>
      <c r="AA19" s="29" t="s">
        <v>162</v>
      </c>
      <c r="AB19" s="30">
        <v>0</v>
      </c>
      <c r="AC19" s="30">
        <v>0</v>
      </c>
      <c r="AD19" s="31">
        <f t="shared" si="10"/>
        <v>0</v>
      </c>
      <c r="AE19" s="30">
        <f t="shared" si="11"/>
        <v>219565.13</v>
      </c>
      <c r="AF19" s="29" t="s">
        <v>162</v>
      </c>
      <c r="AG19" s="32">
        <v>0</v>
      </c>
      <c r="AH19" s="32">
        <v>0</v>
      </c>
      <c r="AI19" s="24">
        <f t="shared" si="12"/>
        <v>0</v>
      </c>
      <c r="AJ19" s="25">
        <f t="shared" si="13"/>
        <v>0</v>
      </c>
      <c r="AK19" s="29" t="s">
        <v>162</v>
      </c>
    </row>
    <row r="20" spans="1:37" s="22" customFormat="1" ht="15.6" x14ac:dyDescent="0.3">
      <c r="A20" s="21">
        <v>236</v>
      </c>
      <c r="B20" s="22" t="s">
        <v>51</v>
      </c>
      <c r="C20" s="23">
        <v>-156755.07999999999</v>
      </c>
      <c r="D20" s="24">
        <v>-434958.99999999994</v>
      </c>
      <c r="E20" s="25">
        <f t="shared" si="0"/>
        <v>-278203.91999999993</v>
      </c>
      <c r="F20" s="29" t="s">
        <v>162</v>
      </c>
      <c r="G20" s="27">
        <v>-144872.38</v>
      </c>
      <c r="H20" s="27">
        <v>0</v>
      </c>
      <c r="I20" s="24">
        <f t="shared" si="1"/>
        <v>-144872.38</v>
      </c>
      <c r="J20" s="25">
        <f t="shared" si="2"/>
        <v>290086.61999999994</v>
      </c>
      <c r="K20" s="29" t="s">
        <v>162</v>
      </c>
      <c r="L20" s="30">
        <v>-660771.93000000005</v>
      </c>
      <c r="M20" s="30">
        <v>0</v>
      </c>
      <c r="N20" s="24">
        <f t="shared" si="3"/>
        <v>-660771.93000000005</v>
      </c>
      <c r="O20" s="25">
        <f t="shared" si="4"/>
        <v>-515899.55000000005</v>
      </c>
      <c r="P20" s="29" t="s">
        <v>162</v>
      </c>
      <c r="Q20" s="30">
        <v>-701613.0900000002</v>
      </c>
      <c r="R20" s="30">
        <v>0</v>
      </c>
      <c r="S20" s="24">
        <f t="shared" si="5"/>
        <v>-701613.0900000002</v>
      </c>
      <c r="T20" s="25">
        <f t="shared" si="6"/>
        <v>-40841.160000000149</v>
      </c>
      <c r="U20" s="28">
        <f t="shared" si="7"/>
        <v>6.1808255081295817E-2</v>
      </c>
      <c r="V20" s="29" t="s">
        <v>162</v>
      </c>
      <c r="W20" s="30">
        <v>-720345.27000000014</v>
      </c>
      <c r="X20" s="30">
        <v>0</v>
      </c>
      <c r="Y20" s="24">
        <f t="shared" si="8"/>
        <v>-720345.27000000014</v>
      </c>
      <c r="Z20" s="25">
        <f t="shared" si="9"/>
        <v>-18732.179999999935</v>
      </c>
      <c r="AA20" s="29" t="s">
        <v>162</v>
      </c>
      <c r="AB20" s="30">
        <v>-418138.77</v>
      </c>
      <c r="AC20" s="30">
        <v>0</v>
      </c>
      <c r="AD20" s="31">
        <f t="shared" si="10"/>
        <v>-418138.77</v>
      </c>
      <c r="AE20" s="30">
        <f t="shared" si="11"/>
        <v>302206.50000000012</v>
      </c>
      <c r="AF20" s="29" t="s">
        <v>162</v>
      </c>
      <c r="AG20" s="32">
        <v>0</v>
      </c>
      <c r="AH20" s="32">
        <v>0</v>
      </c>
      <c r="AI20" s="24">
        <f t="shared" si="12"/>
        <v>0</v>
      </c>
      <c r="AJ20" s="25">
        <f t="shared" si="13"/>
        <v>418138.77</v>
      </c>
      <c r="AK20" s="29" t="s">
        <v>162</v>
      </c>
    </row>
    <row r="21" spans="1:37" s="22" customFormat="1" ht="15.6" x14ac:dyDescent="0.3">
      <c r="A21" s="21">
        <v>241</v>
      </c>
      <c r="B21" s="22" t="s">
        <v>52</v>
      </c>
      <c r="C21" s="23">
        <v>0</v>
      </c>
      <c r="D21" s="24">
        <v>0</v>
      </c>
      <c r="E21" s="25">
        <f t="shared" si="0"/>
        <v>0</v>
      </c>
      <c r="F21" s="29" t="s">
        <v>162</v>
      </c>
      <c r="G21" s="27">
        <v>0</v>
      </c>
      <c r="H21" s="27">
        <v>0</v>
      </c>
      <c r="I21" s="24">
        <f t="shared" si="1"/>
        <v>0</v>
      </c>
      <c r="J21" s="25">
        <f t="shared" si="2"/>
        <v>0</v>
      </c>
      <c r="K21" s="29" t="s">
        <v>162</v>
      </c>
      <c r="L21" s="30">
        <v>0</v>
      </c>
      <c r="M21" s="30">
        <v>0</v>
      </c>
      <c r="N21" s="24">
        <f t="shared" si="3"/>
        <v>0</v>
      </c>
      <c r="O21" s="25">
        <f t="shared" si="4"/>
        <v>0</v>
      </c>
      <c r="P21" s="29" t="s">
        <v>162</v>
      </c>
      <c r="Q21" s="30">
        <v>0</v>
      </c>
      <c r="R21" s="30">
        <v>0</v>
      </c>
      <c r="S21" s="24">
        <f t="shared" si="5"/>
        <v>0</v>
      </c>
      <c r="T21" s="25">
        <f t="shared" si="6"/>
        <v>0</v>
      </c>
      <c r="U21" s="28">
        <f t="shared" si="7"/>
        <v>0</v>
      </c>
      <c r="V21" s="29" t="s">
        <v>162</v>
      </c>
      <c r="W21" s="30">
        <v>-4.2</v>
      </c>
      <c r="X21" s="30">
        <v>0</v>
      </c>
      <c r="Y21" s="24">
        <f t="shared" si="8"/>
        <v>-4.2</v>
      </c>
      <c r="Z21" s="25">
        <f t="shared" si="9"/>
        <v>-4.2</v>
      </c>
      <c r="AA21" s="29" t="s">
        <v>162</v>
      </c>
      <c r="AB21" s="30">
        <v>0</v>
      </c>
      <c r="AC21" s="30">
        <v>0</v>
      </c>
      <c r="AD21" s="31">
        <f t="shared" si="10"/>
        <v>0</v>
      </c>
      <c r="AE21" s="30">
        <f t="shared" si="11"/>
        <v>4.2</v>
      </c>
      <c r="AF21" s="29" t="s">
        <v>162</v>
      </c>
      <c r="AG21" s="32">
        <v>0</v>
      </c>
      <c r="AH21" s="32">
        <v>0</v>
      </c>
      <c r="AI21" s="24">
        <f t="shared" si="12"/>
        <v>0</v>
      </c>
      <c r="AJ21" s="25">
        <f t="shared" si="13"/>
        <v>0</v>
      </c>
      <c r="AK21" s="29" t="s">
        <v>162</v>
      </c>
    </row>
    <row r="22" spans="1:37" s="22" customFormat="1" ht="15.6" x14ac:dyDescent="0.3">
      <c r="A22" s="21">
        <v>242</v>
      </c>
      <c r="B22" s="22" t="s">
        <v>53</v>
      </c>
      <c r="C22" s="23">
        <v>277343.17</v>
      </c>
      <c r="D22" s="24">
        <v>328254.34000000008</v>
      </c>
      <c r="E22" s="25">
        <f t="shared" si="0"/>
        <v>50911.1700000001</v>
      </c>
      <c r="F22" s="29" t="s">
        <v>162</v>
      </c>
      <c r="G22" s="27">
        <v>337094.87</v>
      </c>
      <c r="H22" s="27">
        <v>0</v>
      </c>
      <c r="I22" s="24">
        <f t="shared" si="1"/>
        <v>337094.87</v>
      </c>
      <c r="J22" s="25">
        <f t="shared" si="2"/>
        <v>8840.5299999999115</v>
      </c>
      <c r="K22" s="29" t="s">
        <v>162</v>
      </c>
      <c r="L22" s="30">
        <v>384012.69</v>
      </c>
      <c r="M22" s="30">
        <v>0</v>
      </c>
      <c r="N22" s="24">
        <f t="shared" si="3"/>
        <v>384012.69</v>
      </c>
      <c r="O22" s="25">
        <f t="shared" si="4"/>
        <v>46917.820000000007</v>
      </c>
      <c r="P22" s="29" t="s">
        <v>162</v>
      </c>
      <c r="Q22" s="30">
        <v>486505.12</v>
      </c>
      <c r="R22" s="30">
        <v>0</v>
      </c>
      <c r="S22" s="24">
        <f t="shared" si="5"/>
        <v>486505.12</v>
      </c>
      <c r="T22" s="25">
        <f t="shared" si="6"/>
        <v>102492.43</v>
      </c>
      <c r="U22" s="28">
        <f t="shared" si="7"/>
        <v>0.26689854962865939</v>
      </c>
      <c r="V22" s="29" t="s">
        <v>162</v>
      </c>
      <c r="W22" s="30">
        <v>623710.23</v>
      </c>
      <c r="X22" s="30">
        <v>0</v>
      </c>
      <c r="Y22" s="24">
        <f t="shared" si="8"/>
        <v>623710.23</v>
      </c>
      <c r="Z22" s="25">
        <f t="shared" si="9"/>
        <v>137205.10999999999</v>
      </c>
      <c r="AA22" s="29" t="s">
        <v>162</v>
      </c>
      <c r="AB22" s="30">
        <v>588952.51</v>
      </c>
      <c r="AC22" s="30">
        <v>0</v>
      </c>
      <c r="AD22" s="31">
        <f t="shared" si="10"/>
        <v>588952.51</v>
      </c>
      <c r="AE22" s="30">
        <f t="shared" si="11"/>
        <v>-34757.719999999972</v>
      </c>
      <c r="AF22" s="29" t="s">
        <v>162</v>
      </c>
      <c r="AG22" s="32">
        <v>0</v>
      </c>
      <c r="AH22" s="32">
        <v>0</v>
      </c>
      <c r="AI22" s="24">
        <f t="shared" si="12"/>
        <v>0</v>
      </c>
      <c r="AJ22" s="25">
        <f t="shared" si="13"/>
        <v>-588952.51</v>
      </c>
      <c r="AK22" s="29" t="s">
        <v>162</v>
      </c>
    </row>
    <row r="23" spans="1:37" s="22" customFormat="1" ht="15.6" x14ac:dyDescent="0.3">
      <c r="A23" s="21">
        <v>253</v>
      </c>
      <c r="B23" s="22" t="s">
        <v>54</v>
      </c>
      <c r="C23" s="23">
        <v>819557.08999999985</v>
      </c>
      <c r="D23" s="24">
        <v>980753.42999999993</v>
      </c>
      <c r="E23" s="25">
        <f t="shared" si="0"/>
        <v>161196.34000000008</v>
      </c>
      <c r="F23" s="29" t="s">
        <v>162</v>
      </c>
      <c r="G23" s="27">
        <v>1021098.1499999999</v>
      </c>
      <c r="H23" s="27">
        <v>0</v>
      </c>
      <c r="I23" s="24">
        <f t="shared" si="1"/>
        <v>1021098.1499999999</v>
      </c>
      <c r="J23" s="25">
        <f t="shared" si="2"/>
        <v>40344.719999999972</v>
      </c>
      <c r="K23" s="29" t="s">
        <v>162</v>
      </c>
      <c r="L23" s="30">
        <v>1503218.8299999998</v>
      </c>
      <c r="M23" s="30">
        <v>0</v>
      </c>
      <c r="N23" s="24">
        <f t="shared" si="3"/>
        <v>1503218.8299999998</v>
      </c>
      <c r="O23" s="25">
        <f t="shared" si="4"/>
        <v>482120.67999999993</v>
      </c>
      <c r="P23" s="29" t="s">
        <v>162</v>
      </c>
      <c r="Q23" s="30">
        <v>1216718.7100000004</v>
      </c>
      <c r="R23" s="30">
        <v>0</v>
      </c>
      <c r="S23" s="24">
        <f t="shared" si="5"/>
        <v>1216718.7100000004</v>
      </c>
      <c r="T23" s="25">
        <f t="shared" si="6"/>
        <v>-286500.11999999941</v>
      </c>
      <c r="U23" s="28">
        <f t="shared" si="7"/>
        <v>-0.19059109311449979</v>
      </c>
      <c r="V23" s="29" t="s">
        <v>162</v>
      </c>
      <c r="W23" s="30">
        <v>2189432.9899999998</v>
      </c>
      <c r="X23" s="30">
        <v>0</v>
      </c>
      <c r="Y23" s="24">
        <f t="shared" si="8"/>
        <v>2189432.9899999998</v>
      </c>
      <c r="Z23" s="25">
        <f t="shared" si="9"/>
        <v>972714.27999999933</v>
      </c>
      <c r="AA23" s="29" t="s">
        <v>162</v>
      </c>
      <c r="AB23" s="30">
        <v>1495012.53</v>
      </c>
      <c r="AC23" s="30">
        <v>0</v>
      </c>
      <c r="AD23" s="31">
        <f t="shared" si="10"/>
        <v>1495012.53</v>
      </c>
      <c r="AE23" s="30">
        <f t="shared" si="11"/>
        <v>-694420.45999999973</v>
      </c>
      <c r="AF23" s="29" t="s">
        <v>162</v>
      </c>
      <c r="AG23" s="32">
        <v>0</v>
      </c>
      <c r="AH23" s="32">
        <v>0</v>
      </c>
      <c r="AI23" s="24">
        <f t="shared" si="12"/>
        <v>0</v>
      </c>
      <c r="AJ23" s="25">
        <f t="shared" si="13"/>
        <v>-1495012.53</v>
      </c>
      <c r="AK23" s="29" t="s">
        <v>162</v>
      </c>
    </row>
    <row r="24" spans="1:37" s="22" customFormat="1" ht="15.6" x14ac:dyDescent="0.3">
      <c r="A24" s="21">
        <v>408.1</v>
      </c>
      <c r="B24" s="22" t="s">
        <v>55</v>
      </c>
      <c r="C24" s="23">
        <v>2635326.3700000034</v>
      </c>
      <c r="D24" s="24">
        <v>3219509.3299999987</v>
      </c>
      <c r="E24" s="25">
        <f t="shared" si="0"/>
        <v>584182.95999999531</v>
      </c>
      <c r="F24" s="29" t="s">
        <v>162</v>
      </c>
      <c r="G24" s="27">
        <v>3307281.6900000009</v>
      </c>
      <c r="H24" s="27">
        <v>0</v>
      </c>
      <c r="I24" s="24">
        <f t="shared" si="1"/>
        <v>3307281.6900000009</v>
      </c>
      <c r="J24" s="25">
        <f t="shared" si="2"/>
        <v>87772.360000002198</v>
      </c>
      <c r="K24" s="29" t="s">
        <v>162</v>
      </c>
      <c r="L24" s="30">
        <v>3954297.6099999989</v>
      </c>
      <c r="M24" s="30">
        <v>0</v>
      </c>
      <c r="N24" s="24">
        <f t="shared" si="3"/>
        <v>3954297.6099999989</v>
      </c>
      <c r="O24" s="25">
        <f t="shared" si="4"/>
        <v>647015.91999999806</v>
      </c>
      <c r="P24" s="29" t="s">
        <v>162</v>
      </c>
      <c r="Q24" s="30">
        <v>4279493.3499999959</v>
      </c>
      <c r="R24" s="30">
        <v>0</v>
      </c>
      <c r="S24" s="24">
        <f t="shared" si="5"/>
        <v>4279493.3499999959</v>
      </c>
      <c r="T24" s="25">
        <f t="shared" si="6"/>
        <v>325195.73999999696</v>
      </c>
      <c r="U24" s="28">
        <f t="shared" si="7"/>
        <v>8.2238559681904425E-2</v>
      </c>
      <c r="V24" s="29" t="s">
        <v>162</v>
      </c>
      <c r="W24" s="30">
        <v>4501580.6299999952</v>
      </c>
      <c r="X24" s="30">
        <v>0</v>
      </c>
      <c r="Y24" s="24">
        <f t="shared" si="8"/>
        <v>4501580.6299999952</v>
      </c>
      <c r="Z24" s="25">
        <f t="shared" si="9"/>
        <v>222087.27999999933</v>
      </c>
      <c r="AA24" s="29" t="s">
        <v>162</v>
      </c>
      <c r="AB24" s="30">
        <v>2582417.4643685007</v>
      </c>
      <c r="AC24" s="30">
        <v>2717660.7749779518</v>
      </c>
      <c r="AD24" s="31">
        <f t="shared" si="10"/>
        <v>5300078.2393464521</v>
      </c>
      <c r="AE24" s="30">
        <f t="shared" si="11"/>
        <v>798497.60934645683</v>
      </c>
      <c r="AF24" s="29" t="s">
        <v>162</v>
      </c>
      <c r="AG24" s="32">
        <v>89060.0297105668</v>
      </c>
      <c r="AH24" s="32">
        <v>5264859.9702894334</v>
      </c>
      <c r="AI24" s="24">
        <f t="shared" si="12"/>
        <v>5353920</v>
      </c>
      <c r="AJ24" s="25">
        <f t="shared" si="13"/>
        <v>53841.760653547943</v>
      </c>
      <c r="AK24" s="29" t="s">
        <v>162</v>
      </c>
    </row>
    <row r="25" spans="1:37" s="22" customFormat="1" ht="15.6" x14ac:dyDescent="0.3">
      <c r="A25" s="21">
        <v>408.2</v>
      </c>
      <c r="B25" s="22" t="s">
        <v>56</v>
      </c>
      <c r="C25" s="23">
        <v>0</v>
      </c>
      <c r="D25" s="24">
        <v>0</v>
      </c>
      <c r="E25" s="25">
        <f t="shared" si="0"/>
        <v>0</v>
      </c>
      <c r="F25" s="29" t="s">
        <v>162</v>
      </c>
      <c r="G25" s="27">
        <v>0</v>
      </c>
      <c r="H25" s="27">
        <v>0</v>
      </c>
      <c r="I25" s="24">
        <f t="shared" si="1"/>
        <v>0</v>
      </c>
      <c r="J25" s="25">
        <f t="shared" si="2"/>
        <v>0</v>
      </c>
      <c r="K25" s="29" t="s">
        <v>162</v>
      </c>
      <c r="L25" s="30">
        <v>0</v>
      </c>
      <c r="M25" s="30">
        <v>0</v>
      </c>
      <c r="N25" s="24">
        <f t="shared" si="3"/>
        <v>0</v>
      </c>
      <c r="O25" s="25">
        <f t="shared" si="4"/>
        <v>0</v>
      </c>
      <c r="P25" s="29" t="s">
        <v>162</v>
      </c>
      <c r="Q25" s="30">
        <v>0</v>
      </c>
      <c r="R25" s="30">
        <v>0</v>
      </c>
      <c r="S25" s="24">
        <f t="shared" si="5"/>
        <v>0</v>
      </c>
      <c r="T25" s="25">
        <f t="shared" si="6"/>
        <v>0</v>
      </c>
      <c r="U25" s="28">
        <f t="shared" si="7"/>
        <v>0</v>
      </c>
      <c r="V25" s="29" t="s">
        <v>162</v>
      </c>
      <c r="W25" s="30">
        <v>718.72</v>
      </c>
      <c r="X25" s="30">
        <v>0</v>
      </c>
      <c r="Y25" s="24">
        <f t="shared" si="8"/>
        <v>718.72</v>
      </c>
      <c r="Z25" s="25">
        <f t="shared" si="9"/>
        <v>718.72</v>
      </c>
      <c r="AA25" s="29" t="s">
        <v>162</v>
      </c>
      <c r="AB25" s="30">
        <v>718.72</v>
      </c>
      <c r="AC25" s="30">
        <v>-718.72</v>
      </c>
      <c r="AD25" s="31">
        <f t="shared" si="10"/>
        <v>0</v>
      </c>
      <c r="AE25" s="30">
        <f t="shared" si="11"/>
        <v>-718.72</v>
      </c>
      <c r="AF25" s="29" t="s">
        <v>162</v>
      </c>
      <c r="AG25" s="32">
        <v>0</v>
      </c>
      <c r="AH25" s="32">
        <v>0</v>
      </c>
      <c r="AI25" s="24">
        <f t="shared" si="12"/>
        <v>0</v>
      </c>
      <c r="AJ25" s="25">
        <f t="shared" si="13"/>
        <v>0</v>
      </c>
      <c r="AK25" s="29" t="s">
        <v>162</v>
      </c>
    </row>
    <row r="26" spans="1:37" s="22" customFormat="1" ht="15.6" x14ac:dyDescent="0.3">
      <c r="A26" s="21">
        <v>409.1</v>
      </c>
      <c r="B26" s="22" t="s">
        <v>57</v>
      </c>
      <c r="C26" s="23">
        <v>0</v>
      </c>
      <c r="D26" s="24">
        <v>16.600000000000001</v>
      </c>
      <c r="E26" s="25">
        <f t="shared" si="0"/>
        <v>16.600000000000001</v>
      </c>
      <c r="F26" s="29" t="s">
        <v>162</v>
      </c>
      <c r="G26" s="27">
        <v>0</v>
      </c>
      <c r="H26" s="27">
        <v>0</v>
      </c>
      <c r="I26" s="24">
        <f t="shared" si="1"/>
        <v>0</v>
      </c>
      <c r="J26" s="25">
        <f t="shared" si="2"/>
        <v>-16.600000000000001</v>
      </c>
      <c r="K26" s="29" t="s">
        <v>162</v>
      </c>
      <c r="L26" s="30">
        <v>0</v>
      </c>
      <c r="M26" s="30">
        <v>0</v>
      </c>
      <c r="N26" s="24">
        <f t="shared" si="3"/>
        <v>0</v>
      </c>
      <c r="O26" s="25">
        <f t="shared" si="4"/>
        <v>0</v>
      </c>
      <c r="P26" s="29" t="s">
        <v>162</v>
      </c>
      <c r="Q26" s="30">
        <v>0</v>
      </c>
      <c r="R26" s="30">
        <v>0</v>
      </c>
      <c r="S26" s="24">
        <f t="shared" si="5"/>
        <v>0</v>
      </c>
      <c r="T26" s="25">
        <f t="shared" si="6"/>
        <v>0</v>
      </c>
      <c r="U26" s="28">
        <f t="shared" si="7"/>
        <v>0</v>
      </c>
      <c r="V26" s="29" t="s">
        <v>162</v>
      </c>
      <c r="W26" s="30">
        <v>0</v>
      </c>
      <c r="X26" s="30">
        <v>0</v>
      </c>
      <c r="Y26" s="24">
        <f t="shared" si="8"/>
        <v>0</v>
      </c>
      <c r="Z26" s="25">
        <f t="shared" si="9"/>
        <v>0</v>
      </c>
      <c r="AA26" s="29" t="s">
        <v>162</v>
      </c>
      <c r="AB26" s="30">
        <v>0</v>
      </c>
      <c r="AC26" s="30">
        <v>0</v>
      </c>
      <c r="AD26" s="31">
        <f t="shared" si="10"/>
        <v>0</v>
      </c>
      <c r="AE26" s="30">
        <f t="shared" si="11"/>
        <v>0</v>
      </c>
      <c r="AF26" s="29" t="s">
        <v>162</v>
      </c>
      <c r="AG26" s="32">
        <v>0</v>
      </c>
      <c r="AH26" s="32">
        <v>0</v>
      </c>
      <c r="AI26" s="24">
        <f t="shared" si="12"/>
        <v>0</v>
      </c>
      <c r="AJ26" s="25">
        <f t="shared" si="13"/>
        <v>0</v>
      </c>
      <c r="AK26" s="29" t="s">
        <v>162</v>
      </c>
    </row>
    <row r="27" spans="1:37" s="22" customFormat="1" ht="15.6" x14ac:dyDescent="0.3">
      <c r="A27" s="21">
        <v>419</v>
      </c>
      <c r="B27" s="22" t="s">
        <v>58</v>
      </c>
      <c r="C27" s="23">
        <v>0</v>
      </c>
      <c r="D27" s="24">
        <v>0</v>
      </c>
      <c r="E27" s="25">
        <f t="shared" si="0"/>
        <v>0</v>
      </c>
      <c r="F27" s="29" t="s">
        <v>162</v>
      </c>
      <c r="G27" s="27">
        <v>-3.55</v>
      </c>
      <c r="H27" s="27">
        <v>0</v>
      </c>
      <c r="I27" s="24">
        <f t="shared" si="1"/>
        <v>-3.55</v>
      </c>
      <c r="J27" s="25">
        <f t="shared" si="2"/>
        <v>-3.55</v>
      </c>
      <c r="K27" s="29" t="s">
        <v>162</v>
      </c>
      <c r="L27" s="30">
        <v>0</v>
      </c>
      <c r="M27" s="30">
        <v>0</v>
      </c>
      <c r="N27" s="24">
        <f t="shared" si="3"/>
        <v>0</v>
      </c>
      <c r="O27" s="25">
        <f t="shared" si="4"/>
        <v>3.55</v>
      </c>
      <c r="P27" s="29" t="s">
        <v>162</v>
      </c>
      <c r="Q27" s="30">
        <v>-1.9</v>
      </c>
      <c r="R27" s="30">
        <v>0</v>
      </c>
      <c r="S27" s="24">
        <f t="shared" si="5"/>
        <v>-1.9</v>
      </c>
      <c r="T27" s="25">
        <f t="shared" si="6"/>
        <v>-1.9</v>
      </c>
      <c r="U27" s="28">
        <f t="shared" si="7"/>
        <v>-1</v>
      </c>
      <c r="V27" s="29" t="s">
        <v>162</v>
      </c>
      <c r="W27" s="30">
        <v>0</v>
      </c>
      <c r="X27" s="30">
        <v>0</v>
      </c>
      <c r="Y27" s="24">
        <f t="shared" si="8"/>
        <v>0</v>
      </c>
      <c r="Z27" s="25">
        <f t="shared" si="9"/>
        <v>1.9</v>
      </c>
      <c r="AA27" s="29" t="s">
        <v>162</v>
      </c>
      <c r="AB27" s="30">
        <v>0</v>
      </c>
      <c r="AC27" s="30">
        <v>0</v>
      </c>
      <c r="AD27" s="31">
        <f t="shared" si="10"/>
        <v>0</v>
      </c>
      <c r="AE27" s="30">
        <f t="shared" si="11"/>
        <v>0</v>
      </c>
      <c r="AF27" s="29" t="s">
        <v>162</v>
      </c>
      <c r="AG27" s="32">
        <v>0</v>
      </c>
      <c r="AH27" s="32">
        <v>0</v>
      </c>
      <c r="AI27" s="24">
        <f t="shared" si="12"/>
        <v>0</v>
      </c>
      <c r="AJ27" s="25">
        <f t="shared" si="13"/>
        <v>0</v>
      </c>
      <c r="AK27" s="29" t="s">
        <v>162</v>
      </c>
    </row>
    <row r="28" spans="1:37" s="22" customFormat="1" ht="15.6" x14ac:dyDescent="0.3">
      <c r="A28" s="21">
        <v>421</v>
      </c>
      <c r="B28" s="22" t="s">
        <v>59</v>
      </c>
      <c r="C28" s="23">
        <v>0</v>
      </c>
      <c r="D28" s="24">
        <v>0</v>
      </c>
      <c r="E28" s="25">
        <f t="shared" si="0"/>
        <v>0</v>
      </c>
      <c r="F28" s="29" t="s">
        <v>162</v>
      </c>
      <c r="G28" s="27">
        <v>0</v>
      </c>
      <c r="H28" s="27">
        <v>0</v>
      </c>
      <c r="I28" s="24">
        <f t="shared" si="1"/>
        <v>0</v>
      </c>
      <c r="J28" s="25">
        <f t="shared" si="2"/>
        <v>0</v>
      </c>
      <c r="K28" s="29" t="s">
        <v>162</v>
      </c>
      <c r="L28" s="30">
        <v>0</v>
      </c>
      <c r="M28" s="30">
        <v>0</v>
      </c>
      <c r="N28" s="24">
        <f t="shared" si="3"/>
        <v>0</v>
      </c>
      <c r="O28" s="25">
        <f t="shared" si="4"/>
        <v>0</v>
      </c>
      <c r="P28" s="29" t="s">
        <v>162</v>
      </c>
      <c r="Q28" s="30">
        <v>0</v>
      </c>
      <c r="R28" s="30">
        <v>0</v>
      </c>
      <c r="S28" s="24">
        <f t="shared" si="5"/>
        <v>0</v>
      </c>
      <c r="T28" s="25">
        <f t="shared" si="6"/>
        <v>0</v>
      </c>
      <c r="U28" s="28">
        <f t="shared" si="7"/>
        <v>0</v>
      </c>
      <c r="V28" s="29" t="s">
        <v>162</v>
      </c>
      <c r="W28" s="30">
        <v>0</v>
      </c>
      <c r="X28" s="30">
        <v>0</v>
      </c>
      <c r="Y28" s="24">
        <f t="shared" si="8"/>
        <v>0</v>
      </c>
      <c r="Z28" s="25">
        <f t="shared" si="9"/>
        <v>0</v>
      </c>
      <c r="AA28" s="29" t="s">
        <v>162</v>
      </c>
      <c r="AB28" s="30">
        <v>0</v>
      </c>
      <c r="AC28" s="30">
        <v>9672.77</v>
      </c>
      <c r="AD28" s="31">
        <f t="shared" si="10"/>
        <v>9672.77</v>
      </c>
      <c r="AE28" s="30">
        <f t="shared" si="11"/>
        <v>9672.77</v>
      </c>
      <c r="AF28" s="29" t="s">
        <v>162</v>
      </c>
      <c r="AG28" s="32">
        <v>0</v>
      </c>
      <c r="AH28" s="32">
        <v>0</v>
      </c>
      <c r="AI28" s="24">
        <f t="shared" si="12"/>
        <v>0</v>
      </c>
      <c r="AJ28" s="25">
        <f t="shared" si="13"/>
        <v>-9672.77</v>
      </c>
      <c r="AK28" s="29" t="s">
        <v>162</v>
      </c>
    </row>
    <row r="29" spans="1:37" s="22" customFormat="1" ht="15.6" x14ac:dyDescent="0.3">
      <c r="A29" s="21">
        <v>421.1</v>
      </c>
      <c r="B29" s="22" t="s">
        <v>60</v>
      </c>
      <c r="C29" s="23">
        <v>0</v>
      </c>
      <c r="D29" s="24">
        <v>0</v>
      </c>
      <c r="E29" s="25">
        <f t="shared" si="0"/>
        <v>0</v>
      </c>
      <c r="F29" s="29" t="s">
        <v>162</v>
      </c>
      <c r="G29" s="27">
        <v>27.06</v>
      </c>
      <c r="H29" s="27">
        <v>0</v>
      </c>
      <c r="I29" s="24">
        <f t="shared" si="1"/>
        <v>27.06</v>
      </c>
      <c r="J29" s="25">
        <f t="shared" si="2"/>
        <v>27.06</v>
      </c>
      <c r="K29" s="29" t="s">
        <v>162</v>
      </c>
      <c r="L29" s="30">
        <v>0</v>
      </c>
      <c r="M29" s="30">
        <v>0</v>
      </c>
      <c r="N29" s="24">
        <f t="shared" si="3"/>
        <v>0</v>
      </c>
      <c r="O29" s="25">
        <f t="shared" si="4"/>
        <v>-27.06</v>
      </c>
      <c r="P29" s="29" t="s">
        <v>162</v>
      </c>
      <c r="Q29" s="30">
        <v>0</v>
      </c>
      <c r="R29" s="30">
        <v>0</v>
      </c>
      <c r="S29" s="24">
        <f t="shared" si="5"/>
        <v>0</v>
      </c>
      <c r="T29" s="25">
        <f t="shared" si="6"/>
        <v>0</v>
      </c>
      <c r="U29" s="28">
        <f t="shared" si="7"/>
        <v>0</v>
      </c>
      <c r="V29" s="29" t="s">
        <v>162</v>
      </c>
      <c r="W29" s="30">
        <v>0</v>
      </c>
      <c r="X29" s="30">
        <v>0</v>
      </c>
      <c r="Y29" s="24">
        <f t="shared" si="8"/>
        <v>0</v>
      </c>
      <c r="Z29" s="25">
        <f t="shared" si="9"/>
        <v>0</v>
      </c>
      <c r="AA29" s="29" t="s">
        <v>162</v>
      </c>
      <c r="AB29" s="30">
        <v>0</v>
      </c>
      <c r="AC29" s="30">
        <v>0</v>
      </c>
      <c r="AD29" s="31">
        <f t="shared" si="10"/>
        <v>0</v>
      </c>
      <c r="AE29" s="30">
        <f t="shared" si="11"/>
        <v>0</v>
      </c>
      <c r="AF29" s="29" t="s">
        <v>162</v>
      </c>
      <c r="AG29" s="32">
        <v>0</v>
      </c>
      <c r="AH29" s="32">
        <v>0</v>
      </c>
      <c r="AI29" s="24">
        <f t="shared" si="12"/>
        <v>0</v>
      </c>
      <c r="AJ29" s="25">
        <f t="shared" si="13"/>
        <v>0</v>
      </c>
      <c r="AK29" s="29" t="s">
        <v>162</v>
      </c>
    </row>
    <row r="30" spans="1:37" s="22" customFormat="1" ht="15.6" x14ac:dyDescent="0.3">
      <c r="A30" s="21">
        <v>426.1</v>
      </c>
      <c r="B30" s="22" t="s">
        <v>61</v>
      </c>
      <c r="C30" s="23">
        <v>80550</v>
      </c>
      <c r="D30" s="24">
        <v>588974.5399999998</v>
      </c>
      <c r="E30" s="25">
        <f t="shared" si="0"/>
        <v>508424.5399999998</v>
      </c>
      <c r="F30" s="29" t="s">
        <v>162</v>
      </c>
      <c r="G30" s="27">
        <v>758960.23</v>
      </c>
      <c r="H30" s="27">
        <v>17951.060000000001</v>
      </c>
      <c r="I30" s="24">
        <f t="shared" si="1"/>
        <v>776911.29</v>
      </c>
      <c r="J30" s="25">
        <f t="shared" si="2"/>
        <v>187936.75000000023</v>
      </c>
      <c r="K30" s="29" t="s">
        <v>162</v>
      </c>
      <c r="L30" s="30">
        <v>736241.65</v>
      </c>
      <c r="M30" s="30">
        <v>33210.080000000002</v>
      </c>
      <c r="N30" s="24">
        <f t="shared" si="3"/>
        <v>769451.73</v>
      </c>
      <c r="O30" s="25">
        <f t="shared" si="4"/>
        <v>-7459.5600000000559</v>
      </c>
      <c r="P30" s="29" t="s">
        <v>162</v>
      </c>
      <c r="Q30" s="30">
        <v>748128.84999999986</v>
      </c>
      <c r="R30" s="30">
        <v>111645</v>
      </c>
      <c r="S30" s="24">
        <f t="shared" si="5"/>
        <v>859773.84999999986</v>
      </c>
      <c r="T30" s="25">
        <f t="shared" si="6"/>
        <v>90322.119999999879</v>
      </c>
      <c r="U30" s="28">
        <f t="shared" si="7"/>
        <v>0.11738503726543038</v>
      </c>
      <c r="V30" s="29" t="s">
        <v>162</v>
      </c>
      <c r="W30" s="30">
        <v>1079101.9000000001</v>
      </c>
      <c r="X30" s="30">
        <v>30194.309999999998</v>
      </c>
      <c r="Y30" s="24">
        <f t="shared" si="8"/>
        <v>1109296.2100000002</v>
      </c>
      <c r="Z30" s="25">
        <f t="shared" si="9"/>
        <v>249522.36000000034</v>
      </c>
      <c r="AA30" s="29" t="s">
        <v>162</v>
      </c>
      <c r="AB30" s="30">
        <v>657620.51</v>
      </c>
      <c r="AC30" s="30">
        <v>1302975.49</v>
      </c>
      <c r="AD30" s="31">
        <f t="shared" si="10"/>
        <v>1960596</v>
      </c>
      <c r="AE30" s="30">
        <f t="shared" si="11"/>
        <v>851299.7899999998</v>
      </c>
      <c r="AF30" s="29" t="s">
        <v>162</v>
      </c>
      <c r="AG30" s="32">
        <v>0</v>
      </c>
      <c r="AH30" s="32">
        <v>2008280.87</v>
      </c>
      <c r="AI30" s="24">
        <f t="shared" si="12"/>
        <v>2008280.87</v>
      </c>
      <c r="AJ30" s="25">
        <f t="shared" si="13"/>
        <v>47684.870000000112</v>
      </c>
      <c r="AK30" s="29" t="s">
        <v>162</v>
      </c>
    </row>
    <row r="31" spans="1:37" s="22" customFormat="1" ht="15.6" x14ac:dyDescent="0.3">
      <c r="A31" s="21">
        <v>426.3</v>
      </c>
      <c r="B31" s="22" t="s">
        <v>62</v>
      </c>
      <c r="C31" s="23">
        <v>0</v>
      </c>
      <c r="D31" s="24">
        <v>0</v>
      </c>
      <c r="E31" s="25">
        <f t="shared" si="0"/>
        <v>0</v>
      </c>
      <c r="F31" s="29" t="s">
        <v>162</v>
      </c>
      <c r="G31" s="27">
        <v>235.69</v>
      </c>
      <c r="H31" s="27">
        <v>0</v>
      </c>
      <c r="I31" s="24">
        <f t="shared" si="1"/>
        <v>235.69</v>
      </c>
      <c r="J31" s="25">
        <f t="shared" si="2"/>
        <v>235.69</v>
      </c>
      <c r="K31" s="29" t="s">
        <v>162</v>
      </c>
      <c r="L31" s="30">
        <v>377.86</v>
      </c>
      <c r="M31" s="30">
        <v>0</v>
      </c>
      <c r="N31" s="24">
        <f t="shared" si="3"/>
        <v>377.86</v>
      </c>
      <c r="O31" s="25">
        <f t="shared" si="4"/>
        <v>142.17000000000002</v>
      </c>
      <c r="P31" s="29" t="s">
        <v>162</v>
      </c>
      <c r="Q31" s="30">
        <v>171584</v>
      </c>
      <c r="R31" s="30">
        <v>0</v>
      </c>
      <c r="S31" s="24">
        <f t="shared" si="5"/>
        <v>171584</v>
      </c>
      <c r="T31" s="25">
        <f t="shared" si="6"/>
        <v>171206.14</v>
      </c>
      <c r="U31" s="28">
        <f t="shared" si="7"/>
        <v>453.09410892923307</v>
      </c>
      <c r="V31" s="29" t="s">
        <v>162</v>
      </c>
      <c r="W31" s="30">
        <v>136371.29999999999</v>
      </c>
      <c r="X31" s="30">
        <v>0</v>
      </c>
      <c r="Y31" s="24">
        <f t="shared" si="8"/>
        <v>136371.29999999999</v>
      </c>
      <c r="Z31" s="25">
        <f t="shared" si="9"/>
        <v>-35212.700000000012</v>
      </c>
      <c r="AA31" s="29" t="s">
        <v>162</v>
      </c>
      <c r="AB31" s="30">
        <v>0</v>
      </c>
      <c r="AC31" s="30">
        <v>0</v>
      </c>
      <c r="AD31" s="31">
        <f t="shared" si="10"/>
        <v>0</v>
      </c>
      <c r="AE31" s="30">
        <f t="shared" si="11"/>
        <v>-136371.29999999999</v>
      </c>
      <c r="AF31" s="29" t="s">
        <v>162</v>
      </c>
      <c r="AG31" s="32">
        <v>0</v>
      </c>
      <c r="AH31" s="32">
        <v>0</v>
      </c>
      <c r="AI31" s="24">
        <f t="shared" si="12"/>
        <v>0</v>
      </c>
      <c r="AJ31" s="25">
        <f t="shared" si="13"/>
        <v>0</v>
      </c>
      <c r="AK31" s="29" t="s">
        <v>162</v>
      </c>
    </row>
    <row r="32" spans="1:37" s="22" customFormat="1" ht="15.6" x14ac:dyDescent="0.3">
      <c r="A32" s="21">
        <v>426.4</v>
      </c>
      <c r="B32" s="22" t="s">
        <v>63</v>
      </c>
      <c r="C32" s="23">
        <v>543477.37999999966</v>
      </c>
      <c r="D32" s="24">
        <v>547092.28000000014</v>
      </c>
      <c r="E32" s="25">
        <f t="shared" si="0"/>
        <v>3614.9000000004889</v>
      </c>
      <c r="F32" s="29" t="s">
        <v>162</v>
      </c>
      <c r="G32" s="27">
        <v>6422.0099999999993</v>
      </c>
      <c r="H32" s="27">
        <v>1027341.9100000001</v>
      </c>
      <c r="I32" s="24">
        <f t="shared" si="1"/>
        <v>1033763.9200000002</v>
      </c>
      <c r="J32" s="25">
        <f t="shared" si="2"/>
        <v>486671.64</v>
      </c>
      <c r="K32" s="29" t="s">
        <v>162</v>
      </c>
      <c r="L32" s="30">
        <v>547.59000000000015</v>
      </c>
      <c r="M32" s="30">
        <v>919388.21999999904</v>
      </c>
      <c r="N32" s="24">
        <f t="shared" si="3"/>
        <v>919935.80999999901</v>
      </c>
      <c r="O32" s="25">
        <f t="shared" si="4"/>
        <v>-113828.11000000115</v>
      </c>
      <c r="P32" s="29" t="s">
        <v>162</v>
      </c>
      <c r="Q32" s="30">
        <v>918.74000000000012</v>
      </c>
      <c r="R32" s="30">
        <v>1147710.6500000041</v>
      </c>
      <c r="S32" s="24">
        <f t="shared" si="5"/>
        <v>1148629.3900000041</v>
      </c>
      <c r="T32" s="25">
        <f t="shared" si="6"/>
        <v>228693.58000000508</v>
      </c>
      <c r="U32" s="28">
        <f t="shared" si="7"/>
        <v>0.24859732332846715</v>
      </c>
      <c r="V32" s="29" t="s">
        <v>162</v>
      </c>
      <c r="W32" s="30">
        <v>393567.65999999968</v>
      </c>
      <c r="X32" s="30">
        <v>657309.97</v>
      </c>
      <c r="Y32" s="24">
        <f t="shared" si="8"/>
        <v>1050877.6299999997</v>
      </c>
      <c r="Z32" s="25">
        <f t="shared" si="9"/>
        <v>-97751.760000004433</v>
      </c>
      <c r="AA32" s="29" t="s">
        <v>162</v>
      </c>
      <c r="AB32" s="30">
        <v>144898.13999999998</v>
      </c>
      <c r="AC32" s="30">
        <v>691707.27999999956</v>
      </c>
      <c r="AD32" s="31">
        <f t="shared" si="10"/>
        <v>836605.41999999958</v>
      </c>
      <c r="AE32" s="30">
        <f t="shared" si="11"/>
        <v>-214272.21000000008</v>
      </c>
      <c r="AF32" s="29" t="s">
        <v>162</v>
      </c>
      <c r="AG32" s="32">
        <v>0</v>
      </c>
      <c r="AH32" s="32">
        <v>546954.5</v>
      </c>
      <c r="AI32" s="24">
        <f t="shared" si="12"/>
        <v>546954.5</v>
      </c>
      <c r="AJ32" s="25">
        <f t="shared" si="13"/>
        <v>-289650.91999999958</v>
      </c>
      <c r="AK32" s="29" t="s">
        <v>162</v>
      </c>
    </row>
    <row r="33" spans="1:37" s="22" customFormat="1" ht="15.6" x14ac:dyDescent="0.3">
      <c r="A33" s="21">
        <v>426.5</v>
      </c>
      <c r="B33" s="22" t="s">
        <v>64</v>
      </c>
      <c r="C33" s="23">
        <v>1283311.0699999996</v>
      </c>
      <c r="D33" s="24">
        <v>1125054.4400000006</v>
      </c>
      <c r="E33" s="25">
        <f t="shared" si="0"/>
        <v>-158256.62999999896</v>
      </c>
      <c r="F33" s="29" t="s">
        <v>162</v>
      </c>
      <c r="G33" s="27">
        <v>548453.19000000029</v>
      </c>
      <c r="H33" s="27">
        <v>167451.74999999991</v>
      </c>
      <c r="I33" s="24">
        <f t="shared" si="1"/>
        <v>715904.94000000018</v>
      </c>
      <c r="J33" s="25">
        <f t="shared" si="2"/>
        <v>-409149.50000000047</v>
      </c>
      <c r="K33" s="29" t="s">
        <v>162</v>
      </c>
      <c r="L33" s="30">
        <v>497077.47000000067</v>
      </c>
      <c r="M33" s="30">
        <v>191141.33000000005</v>
      </c>
      <c r="N33" s="24">
        <f t="shared" si="3"/>
        <v>688218.80000000075</v>
      </c>
      <c r="O33" s="25">
        <f t="shared" si="4"/>
        <v>-27686.139999999432</v>
      </c>
      <c r="P33" s="29" t="s">
        <v>162</v>
      </c>
      <c r="Q33" s="30">
        <v>630330.11999999918</v>
      </c>
      <c r="R33" s="30">
        <v>267359.36000000016</v>
      </c>
      <c r="S33" s="24">
        <f t="shared" si="5"/>
        <v>897689.47999999928</v>
      </c>
      <c r="T33" s="25">
        <f t="shared" si="6"/>
        <v>209470.67999999854</v>
      </c>
      <c r="U33" s="28">
        <f t="shared" si="7"/>
        <v>0.30436640208026622</v>
      </c>
      <c r="V33" s="29" t="s">
        <v>162</v>
      </c>
      <c r="W33" s="30">
        <v>737413.55999999959</v>
      </c>
      <c r="X33" s="30">
        <v>217094.62999999989</v>
      </c>
      <c r="Y33" s="24">
        <f t="shared" si="8"/>
        <v>954508.18999999948</v>
      </c>
      <c r="Z33" s="25">
        <f t="shared" si="9"/>
        <v>56818.710000000196</v>
      </c>
      <c r="AA33" s="29" t="s">
        <v>162</v>
      </c>
      <c r="AB33" s="30">
        <v>204571.56000000006</v>
      </c>
      <c r="AC33" s="30">
        <v>478446.70000000007</v>
      </c>
      <c r="AD33" s="31">
        <f t="shared" si="10"/>
        <v>683018.26000000013</v>
      </c>
      <c r="AE33" s="30">
        <f t="shared" si="11"/>
        <v>-271489.92999999935</v>
      </c>
      <c r="AF33" s="29" t="s">
        <v>162</v>
      </c>
      <c r="AG33" s="32">
        <v>0</v>
      </c>
      <c r="AH33" s="32">
        <v>805175.58000000007</v>
      </c>
      <c r="AI33" s="24">
        <f t="shared" si="12"/>
        <v>805175.58000000007</v>
      </c>
      <c r="AJ33" s="25">
        <f t="shared" si="13"/>
        <v>122157.31999999995</v>
      </c>
      <c r="AK33" s="29" t="s">
        <v>162</v>
      </c>
    </row>
    <row r="34" spans="1:37" s="22" customFormat="1" ht="15.6" x14ac:dyDescent="0.3">
      <c r="A34" s="21">
        <v>431</v>
      </c>
      <c r="B34" s="22" t="s">
        <v>65</v>
      </c>
      <c r="C34" s="23">
        <v>207823.57</v>
      </c>
      <c r="D34" s="24">
        <v>141438.97</v>
      </c>
      <c r="E34" s="25">
        <f t="shared" si="0"/>
        <v>-66384.600000000006</v>
      </c>
      <c r="F34" s="29" t="s">
        <v>162</v>
      </c>
      <c r="G34" s="27">
        <v>52616.680000000008</v>
      </c>
      <c r="H34" s="27">
        <v>0</v>
      </c>
      <c r="I34" s="24">
        <f t="shared" si="1"/>
        <v>52616.680000000008</v>
      </c>
      <c r="J34" s="25">
        <f t="shared" si="2"/>
        <v>-88822.29</v>
      </c>
      <c r="K34" s="29" t="s">
        <v>162</v>
      </c>
      <c r="L34" s="30">
        <v>0</v>
      </c>
      <c r="M34" s="30">
        <v>0</v>
      </c>
      <c r="N34" s="24">
        <f t="shared" si="3"/>
        <v>0</v>
      </c>
      <c r="O34" s="25">
        <f t="shared" si="4"/>
        <v>-52616.680000000008</v>
      </c>
      <c r="P34" s="29" t="s">
        <v>162</v>
      </c>
      <c r="Q34" s="30">
        <v>0</v>
      </c>
      <c r="R34" s="30">
        <v>0</v>
      </c>
      <c r="S34" s="24">
        <f t="shared" si="5"/>
        <v>0</v>
      </c>
      <c r="T34" s="25">
        <f t="shared" si="6"/>
        <v>0</v>
      </c>
      <c r="U34" s="28">
        <f t="shared" si="7"/>
        <v>0</v>
      </c>
      <c r="V34" s="29" t="s">
        <v>162</v>
      </c>
      <c r="W34" s="30">
        <v>0</v>
      </c>
      <c r="X34" s="30">
        <v>0</v>
      </c>
      <c r="Y34" s="24">
        <f t="shared" si="8"/>
        <v>0</v>
      </c>
      <c r="Z34" s="25">
        <f t="shared" si="9"/>
        <v>0</v>
      </c>
      <c r="AA34" s="29" t="s">
        <v>162</v>
      </c>
      <c r="AB34" s="30">
        <v>0</v>
      </c>
      <c r="AC34" s="30">
        <v>0</v>
      </c>
      <c r="AD34" s="31">
        <f t="shared" si="10"/>
        <v>0</v>
      </c>
      <c r="AE34" s="30">
        <f t="shared" si="11"/>
        <v>0</v>
      </c>
      <c r="AF34" s="29" t="s">
        <v>162</v>
      </c>
      <c r="AG34" s="32">
        <v>0</v>
      </c>
      <c r="AH34" s="32">
        <v>0</v>
      </c>
      <c r="AI34" s="24">
        <f t="shared" si="12"/>
        <v>0</v>
      </c>
      <c r="AJ34" s="25">
        <f t="shared" si="13"/>
        <v>0</v>
      </c>
      <c r="AK34" s="29" t="s">
        <v>162</v>
      </c>
    </row>
    <row r="35" spans="1:37" s="22" customFormat="1" ht="15.6" x14ac:dyDescent="0.3">
      <c r="A35" s="21">
        <v>454</v>
      </c>
      <c r="B35" s="22" t="s">
        <v>66</v>
      </c>
      <c r="C35" s="23">
        <v>0</v>
      </c>
      <c r="D35" s="24">
        <v>0</v>
      </c>
      <c r="E35" s="25">
        <f t="shared" si="0"/>
        <v>0</v>
      </c>
      <c r="F35" s="29" t="s">
        <v>162</v>
      </c>
      <c r="G35" s="27">
        <v>0</v>
      </c>
      <c r="H35" s="27">
        <v>0</v>
      </c>
      <c r="I35" s="24">
        <f t="shared" si="1"/>
        <v>0</v>
      </c>
      <c r="J35" s="25">
        <f t="shared" si="2"/>
        <v>0</v>
      </c>
      <c r="K35" s="29" t="s">
        <v>162</v>
      </c>
      <c r="L35" s="30">
        <v>3.0000000007021299E-2</v>
      </c>
      <c r="M35" s="30">
        <v>0</v>
      </c>
      <c r="N35" s="24">
        <f t="shared" si="3"/>
        <v>3.0000000007021299E-2</v>
      </c>
      <c r="O35" s="25">
        <f t="shared" si="4"/>
        <v>3.0000000007021299E-2</v>
      </c>
      <c r="P35" s="29" t="s">
        <v>162</v>
      </c>
      <c r="Q35" s="30">
        <v>0</v>
      </c>
      <c r="R35" s="30">
        <v>0</v>
      </c>
      <c r="S35" s="24">
        <f t="shared" si="5"/>
        <v>0</v>
      </c>
      <c r="T35" s="25">
        <f t="shared" si="6"/>
        <v>-3.0000000007021299E-2</v>
      </c>
      <c r="U35" s="28">
        <f t="shared" si="7"/>
        <v>-1</v>
      </c>
      <c r="V35" s="29" t="s">
        <v>162</v>
      </c>
      <c r="W35" s="30">
        <v>0</v>
      </c>
      <c r="X35" s="30">
        <v>0</v>
      </c>
      <c r="Y35" s="24">
        <f t="shared" si="8"/>
        <v>0</v>
      </c>
      <c r="Z35" s="25">
        <f t="shared" si="9"/>
        <v>0</v>
      </c>
      <c r="AA35" s="29" t="s">
        <v>162</v>
      </c>
      <c r="AB35" s="30">
        <v>0</v>
      </c>
      <c r="AC35" s="30">
        <v>0</v>
      </c>
      <c r="AD35" s="31">
        <f t="shared" si="10"/>
        <v>0</v>
      </c>
      <c r="AE35" s="30">
        <f t="shared" si="11"/>
        <v>0</v>
      </c>
      <c r="AF35" s="29" t="s">
        <v>162</v>
      </c>
      <c r="AG35" s="32">
        <v>0</v>
      </c>
      <c r="AH35" s="32">
        <v>0</v>
      </c>
      <c r="AI35" s="24">
        <f t="shared" si="12"/>
        <v>0</v>
      </c>
      <c r="AJ35" s="25">
        <f t="shared" si="13"/>
        <v>0</v>
      </c>
      <c r="AK35" s="29" t="s">
        <v>162</v>
      </c>
    </row>
    <row r="36" spans="1:37" s="22" customFormat="1" ht="15.6" x14ac:dyDescent="0.3">
      <c r="A36" s="21">
        <v>456</v>
      </c>
      <c r="B36" s="22" t="s">
        <v>67</v>
      </c>
      <c r="C36" s="23">
        <v>15630.080000000002</v>
      </c>
      <c r="D36" s="24">
        <v>13449.769999999999</v>
      </c>
      <c r="E36" s="25">
        <f t="shared" si="0"/>
        <v>-2180.3100000000031</v>
      </c>
      <c r="F36" s="29" t="s">
        <v>162</v>
      </c>
      <c r="G36" s="27">
        <v>922.44</v>
      </c>
      <c r="H36" s="27">
        <v>0</v>
      </c>
      <c r="I36" s="24">
        <f t="shared" si="1"/>
        <v>922.44</v>
      </c>
      <c r="J36" s="25">
        <f t="shared" si="2"/>
        <v>-12527.329999999998</v>
      </c>
      <c r="K36" s="29" t="s">
        <v>162</v>
      </c>
      <c r="L36" s="30">
        <v>18183.82</v>
      </c>
      <c r="M36" s="30">
        <v>0</v>
      </c>
      <c r="N36" s="24">
        <f t="shared" si="3"/>
        <v>18183.82</v>
      </c>
      <c r="O36" s="25">
        <f t="shared" si="4"/>
        <v>17261.38</v>
      </c>
      <c r="P36" s="29" t="s">
        <v>162</v>
      </c>
      <c r="Q36" s="30">
        <v>12163.57</v>
      </c>
      <c r="R36" s="30">
        <v>0</v>
      </c>
      <c r="S36" s="24">
        <f t="shared" si="5"/>
        <v>12163.57</v>
      </c>
      <c r="T36" s="25">
        <f t="shared" si="6"/>
        <v>-6020.25</v>
      </c>
      <c r="U36" s="28">
        <f t="shared" si="7"/>
        <v>-0.33107729838944733</v>
      </c>
      <c r="V36" s="29" t="s">
        <v>162</v>
      </c>
      <c r="W36" s="30">
        <v>12910.769999999999</v>
      </c>
      <c r="X36" s="30">
        <v>0</v>
      </c>
      <c r="Y36" s="24">
        <f t="shared" si="8"/>
        <v>12910.769999999999</v>
      </c>
      <c r="Z36" s="25">
        <f t="shared" si="9"/>
        <v>747.19999999999891</v>
      </c>
      <c r="AA36" s="29" t="s">
        <v>162</v>
      </c>
      <c r="AB36" s="30">
        <v>8725.9699999999993</v>
      </c>
      <c r="AC36" s="30">
        <v>0</v>
      </c>
      <c r="AD36" s="31">
        <f t="shared" si="10"/>
        <v>8725.9699999999993</v>
      </c>
      <c r="AE36" s="30">
        <f t="shared" si="11"/>
        <v>-4184.7999999999993</v>
      </c>
      <c r="AF36" s="29" t="s">
        <v>162</v>
      </c>
      <c r="AG36" s="32">
        <v>0</v>
      </c>
      <c r="AH36" s="32">
        <v>0</v>
      </c>
      <c r="AI36" s="24">
        <f t="shared" si="12"/>
        <v>0</v>
      </c>
      <c r="AJ36" s="25">
        <f t="shared" si="13"/>
        <v>-8725.9699999999993</v>
      </c>
      <c r="AK36" s="29" t="s">
        <v>162</v>
      </c>
    </row>
    <row r="37" spans="1:37" s="22" customFormat="1" ht="15.6" x14ac:dyDescent="0.3">
      <c r="A37" s="21">
        <v>500</v>
      </c>
      <c r="B37" s="22" t="s">
        <v>68</v>
      </c>
      <c r="C37" s="23">
        <v>2097060.6000000006</v>
      </c>
      <c r="D37" s="24">
        <v>2664448.5499999993</v>
      </c>
      <c r="E37" s="25">
        <f t="shared" si="0"/>
        <v>567387.94999999879</v>
      </c>
      <c r="F37" s="29" t="s">
        <v>162</v>
      </c>
      <c r="G37" s="27">
        <v>165810.87</v>
      </c>
      <c r="H37" s="27">
        <v>2504347.9999999977</v>
      </c>
      <c r="I37" s="24">
        <f t="shared" si="1"/>
        <v>2670158.8699999978</v>
      </c>
      <c r="J37" s="25">
        <f t="shared" ref="J37:J68" si="14">I37-D37</f>
        <v>5710.3199999984354</v>
      </c>
      <c r="K37" s="29" t="s">
        <v>162</v>
      </c>
      <c r="L37" s="30">
        <v>158550.87000000008</v>
      </c>
      <c r="M37" s="30">
        <v>3161830.7100000139</v>
      </c>
      <c r="N37" s="24">
        <f t="shared" si="3"/>
        <v>3320381.580000014</v>
      </c>
      <c r="O37" s="25">
        <f t="shared" ref="O37:O68" si="15">N37-I37</f>
        <v>650222.71000001626</v>
      </c>
      <c r="P37" s="29" t="s">
        <v>162</v>
      </c>
      <c r="Q37" s="30">
        <v>196513.40999999995</v>
      </c>
      <c r="R37" s="30">
        <v>4084555.7900000378</v>
      </c>
      <c r="S37" s="24">
        <f t="shared" si="5"/>
        <v>4281069.2000000374</v>
      </c>
      <c r="T37" s="25">
        <f t="shared" ref="T37:T68" si="16">S37-N37</f>
        <v>960687.62000002339</v>
      </c>
      <c r="U37" s="28">
        <f t="shared" ref="U37:U68" si="17">IF(AND(N37=0, T37&gt;0),1,IF(T37=0,0,IF(AND(N37=0,T37&lt;0),-1,IF(AND(T37&gt;0,N37&lt;0),ABS(T37/N37),T37/N37))))</f>
        <v>0.28933048713034343</v>
      </c>
      <c r="V37" s="29" t="s">
        <v>162</v>
      </c>
      <c r="W37" s="30">
        <v>1939646.040000004</v>
      </c>
      <c r="X37" s="30">
        <v>3384711.2600000142</v>
      </c>
      <c r="Y37" s="24">
        <f t="shared" si="8"/>
        <v>5324357.3000000184</v>
      </c>
      <c r="Z37" s="25">
        <f t="shared" si="9"/>
        <v>1043288.099999981</v>
      </c>
      <c r="AA37" s="26" t="s">
        <v>69</v>
      </c>
      <c r="AB37" s="30">
        <v>310006.4499999996</v>
      </c>
      <c r="AC37" s="30">
        <v>6315006.0500000343</v>
      </c>
      <c r="AD37" s="31">
        <f t="shared" si="10"/>
        <v>6625012.5000000335</v>
      </c>
      <c r="AE37" s="30">
        <f t="shared" ref="AE37:AE68" si="18">AD37-Y37</f>
        <v>1300655.2000000151</v>
      </c>
      <c r="AF37" s="29" t="s">
        <v>69</v>
      </c>
      <c r="AG37" s="32">
        <v>0</v>
      </c>
      <c r="AH37" s="32">
        <v>7380720.580000001</v>
      </c>
      <c r="AI37" s="24">
        <f t="shared" si="12"/>
        <v>7380720.580000001</v>
      </c>
      <c r="AJ37" s="25">
        <f t="shared" ref="AJ37:AJ68" si="19">AI37-AD37</f>
        <v>755708.07999996748</v>
      </c>
      <c r="AK37" s="29" t="s">
        <v>162</v>
      </c>
    </row>
    <row r="38" spans="1:37" s="22" customFormat="1" ht="15.6" x14ac:dyDescent="0.3">
      <c r="A38" s="21">
        <v>501</v>
      </c>
      <c r="B38" s="22" t="s">
        <v>70</v>
      </c>
      <c r="C38" s="23">
        <v>1363307.77</v>
      </c>
      <c r="D38" s="24">
        <v>1238633.0499999996</v>
      </c>
      <c r="E38" s="25">
        <f t="shared" si="0"/>
        <v>-124674.72000000044</v>
      </c>
      <c r="F38" s="29" t="s">
        <v>162</v>
      </c>
      <c r="G38" s="27">
        <v>615742.3000000004</v>
      </c>
      <c r="H38" s="27">
        <v>698443.26</v>
      </c>
      <c r="I38" s="24">
        <f t="shared" si="1"/>
        <v>1314185.5600000005</v>
      </c>
      <c r="J38" s="25">
        <f t="shared" si="14"/>
        <v>75552.510000000941</v>
      </c>
      <c r="K38" s="29" t="s">
        <v>162</v>
      </c>
      <c r="L38" s="30">
        <v>561914.36999999906</v>
      </c>
      <c r="M38" s="30">
        <v>782803.01999999909</v>
      </c>
      <c r="N38" s="24">
        <f t="shared" si="3"/>
        <v>1344717.3899999983</v>
      </c>
      <c r="O38" s="25">
        <f t="shared" si="15"/>
        <v>30531.829999997746</v>
      </c>
      <c r="P38" s="29" t="s">
        <v>162</v>
      </c>
      <c r="Q38" s="30">
        <v>552351.4</v>
      </c>
      <c r="R38" s="30">
        <v>843013.36000000348</v>
      </c>
      <c r="S38" s="24">
        <f t="shared" si="5"/>
        <v>1395364.7600000035</v>
      </c>
      <c r="T38" s="25">
        <f t="shared" si="16"/>
        <v>50647.370000005234</v>
      </c>
      <c r="U38" s="28">
        <f t="shared" si="17"/>
        <v>3.7663951084922979E-2</v>
      </c>
      <c r="V38" s="29" t="s">
        <v>162</v>
      </c>
      <c r="W38" s="30">
        <v>707704.23999999964</v>
      </c>
      <c r="X38" s="30">
        <v>728185.85000000068</v>
      </c>
      <c r="Y38" s="24">
        <f t="shared" si="8"/>
        <v>1435890.0900000003</v>
      </c>
      <c r="Z38" s="25">
        <f t="shared" si="9"/>
        <v>40525.329999996815</v>
      </c>
      <c r="AA38" s="29" t="s">
        <v>162</v>
      </c>
      <c r="AB38" s="30">
        <v>254815.07999999996</v>
      </c>
      <c r="AC38" s="30">
        <v>1134550.2599999998</v>
      </c>
      <c r="AD38" s="31">
        <f t="shared" si="10"/>
        <v>1389365.3399999999</v>
      </c>
      <c r="AE38" s="30">
        <f t="shared" si="18"/>
        <v>-46524.750000000466</v>
      </c>
      <c r="AF38" s="29" t="s">
        <v>162</v>
      </c>
      <c r="AG38" s="32">
        <v>0</v>
      </c>
      <c r="AH38" s="32">
        <v>1413225.5500000005</v>
      </c>
      <c r="AI38" s="24">
        <f t="shared" si="12"/>
        <v>1413225.5500000005</v>
      </c>
      <c r="AJ38" s="25">
        <f t="shared" si="19"/>
        <v>23860.210000000661</v>
      </c>
      <c r="AK38" s="29" t="s">
        <v>162</v>
      </c>
    </row>
    <row r="39" spans="1:37" s="22" customFormat="1" ht="15.6" x14ac:dyDescent="0.3">
      <c r="A39" s="21">
        <v>502</v>
      </c>
      <c r="B39" s="22" t="s">
        <v>71</v>
      </c>
      <c r="C39" s="23">
        <v>333641.71999999986</v>
      </c>
      <c r="D39" s="24">
        <v>677773.38999999966</v>
      </c>
      <c r="E39" s="25">
        <f t="shared" si="0"/>
        <v>344131.66999999981</v>
      </c>
      <c r="F39" s="29" t="s">
        <v>162</v>
      </c>
      <c r="G39" s="27">
        <v>379662.89000000013</v>
      </c>
      <c r="H39" s="27">
        <v>37499.780000000006</v>
      </c>
      <c r="I39" s="24">
        <f t="shared" si="1"/>
        <v>417162.67000000016</v>
      </c>
      <c r="J39" s="25">
        <f t="shared" si="14"/>
        <v>-260610.71999999951</v>
      </c>
      <c r="K39" s="29" t="s">
        <v>162</v>
      </c>
      <c r="L39" s="30">
        <v>191964.40999999992</v>
      </c>
      <c r="M39" s="30">
        <v>23231.049999999992</v>
      </c>
      <c r="N39" s="24">
        <f t="shared" si="3"/>
        <v>215195.4599999999</v>
      </c>
      <c r="O39" s="25">
        <f t="shared" si="15"/>
        <v>-201967.21000000025</v>
      </c>
      <c r="P39" s="29" t="s">
        <v>162</v>
      </c>
      <c r="Q39" s="30">
        <v>152391.37000000014</v>
      </c>
      <c r="R39" s="30">
        <v>18689.990000000002</v>
      </c>
      <c r="S39" s="24">
        <f t="shared" si="5"/>
        <v>171081.36000000013</v>
      </c>
      <c r="T39" s="25">
        <f t="shared" si="16"/>
        <v>-44114.099999999773</v>
      </c>
      <c r="U39" s="28">
        <f t="shared" si="17"/>
        <v>-0.20499549572281772</v>
      </c>
      <c r="V39" s="29" t="s">
        <v>162</v>
      </c>
      <c r="W39" s="30">
        <v>254716.2699999999</v>
      </c>
      <c r="X39" s="30">
        <v>13399.720000000007</v>
      </c>
      <c r="Y39" s="24">
        <f t="shared" si="8"/>
        <v>268115.98999999993</v>
      </c>
      <c r="Z39" s="25">
        <f t="shared" si="9"/>
        <v>97034.629999999801</v>
      </c>
      <c r="AA39" s="29" t="s">
        <v>162</v>
      </c>
      <c r="AB39" s="30">
        <v>174132.18</v>
      </c>
      <c r="AC39" s="30">
        <v>107012.2999999999</v>
      </c>
      <c r="AD39" s="31">
        <f t="shared" si="10"/>
        <v>281144.47999999986</v>
      </c>
      <c r="AE39" s="30">
        <f t="shared" si="18"/>
        <v>13028.489999999932</v>
      </c>
      <c r="AF39" s="29" t="s">
        <v>162</v>
      </c>
      <c r="AG39" s="32">
        <v>0</v>
      </c>
      <c r="AH39" s="32">
        <v>144025.16999999998</v>
      </c>
      <c r="AI39" s="24">
        <f t="shared" si="12"/>
        <v>144025.16999999998</v>
      </c>
      <c r="AJ39" s="25">
        <f t="shared" si="19"/>
        <v>-137119.30999999988</v>
      </c>
      <c r="AK39" s="29" t="s">
        <v>162</v>
      </c>
    </row>
    <row r="40" spans="1:37" s="22" customFormat="1" ht="15.6" x14ac:dyDescent="0.3">
      <c r="A40" s="21">
        <v>505</v>
      </c>
      <c r="B40" s="22" t="s">
        <v>72</v>
      </c>
      <c r="C40" s="23">
        <v>0</v>
      </c>
      <c r="D40" s="24">
        <v>0</v>
      </c>
      <c r="E40" s="25">
        <f t="shared" si="0"/>
        <v>0</v>
      </c>
      <c r="F40" s="29" t="s">
        <v>162</v>
      </c>
      <c r="G40" s="27">
        <v>0</v>
      </c>
      <c r="H40" s="27">
        <v>0</v>
      </c>
      <c r="I40" s="24">
        <f t="shared" si="1"/>
        <v>0</v>
      </c>
      <c r="J40" s="25">
        <f t="shared" si="14"/>
        <v>0</v>
      </c>
      <c r="K40" s="29" t="s">
        <v>162</v>
      </c>
      <c r="L40" s="30">
        <v>0</v>
      </c>
      <c r="M40" s="30">
        <v>0</v>
      </c>
      <c r="N40" s="24">
        <f t="shared" si="3"/>
        <v>0</v>
      </c>
      <c r="O40" s="25">
        <f t="shared" si="15"/>
        <v>0</v>
      </c>
      <c r="P40" s="29" t="s">
        <v>162</v>
      </c>
      <c r="Q40" s="30">
        <v>1100.1400000000001</v>
      </c>
      <c r="R40" s="30">
        <v>0</v>
      </c>
      <c r="S40" s="24">
        <f t="shared" si="5"/>
        <v>1100.1400000000001</v>
      </c>
      <c r="T40" s="25">
        <f t="shared" si="16"/>
        <v>1100.1400000000001</v>
      </c>
      <c r="U40" s="28">
        <f t="shared" si="17"/>
        <v>1</v>
      </c>
      <c r="V40" s="29" t="s">
        <v>162</v>
      </c>
      <c r="W40" s="30">
        <v>60774.649999999994</v>
      </c>
      <c r="X40" s="30">
        <v>0</v>
      </c>
      <c r="Y40" s="24">
        <f t="shared" si="8"/>
        <v>60774.649999999994</v>
      </c>
      <c r="Z40" s="25">
        <f t="shared" si="9"/>
        <v>59674.509999999995</v>
      </c>
      <c r="AA40" s="29" t="s">
        <v>162</v>
      </c>
      <c r="AB40" s="30">
        <v>60774.649999999994</v>
      </c>
      <c r="AC40" s="30">
        <v>0</v>
      </c>
      <c r="AD40" s="31">
        <f t="shared" si="10"/>
        <v>60774.649999999994</v>
      </c>
      <c r="AE40" s="30">
        <f t="shared" si="18"/>
        <v>0</v>
      </c>
      <c r="AF40" s="29" t="s">
        <v>162</v>
      </c>
      <c r="AG40" s="32">
        <v>0</v>
      </c>
      <c r="AH40" s="32">
        <v>0</v>
      </c>
      <c r="AI40" s="24">
        <f t="shared" si="12"/>
        <v>0</v>
      </c>
      <c r="AJ40" s="25">
        <f t="shared" si="19"/>
        <v>-60774.649999999994</v>
      </c>
      <c r="AK40" s="29" t="s">
        <v>162</v>
      </c>
    </row>
    <row r="41" spans="1:37" s="22" customFormat="1" ht="31.5" x14ac:dyDescent="0.25">
      <c r="A41" s="21">
        <v>506</v>
      </c>
      <c r="B41" s="22" t="s">
        <v>73</v>
      </c>
      <c r="C41" s="23">
        <v>73327.180000000022</v>
      </c>
      <c r="D41" s="24">
        <v>62391.820000000007</v>
      </c>
      <c r="E41" s="25">
        <f t="shared" si="0"/>
        <v>-10935.360000000015</v>
      </c>
      <c r="F41" s="29" t="s">
        <v>162</v>
      </c>
      <c r="G41" s="27">
        <v>137546.10999999999</v>
      </c>
      <c r="H41" s="27">
        <v>0</v>
      </c>
      <c r="I41" s="24">
        <f t="shared" si="1"/>
        <v>137546.10999999999</v>
      </c>
      <c r="J41" s="25">
        <f t="shared" si="14"/>
        <v>75154.289999999979</v>
      </c>
      <c r="K41" s="29" t="s">
        <v>162</v>
      </c>
      <c r="L41" s="30">
        <v>161699.43000000002</v>
      </c>
      <c r="M41" s="30">
        <v>0</v>
      </c>
      <c r="N41" s="24">
        <f t="shared" si="3"/>
        <v>161699.43000000002</v>
      </c>
      <c r="O41" s="25">
        <f t="shared" si="15"/>
        <v>24153.320000000036</v>
      </c>
      <c r="P41" s="29" t="s">
        <v>162</v>
      </c>
      <c r="Q41" s="30">
        <v>184173.40000000005</v>
      </c>
      <c r="R41" s="30">
        <v>0</v>
      </c>
      <c r="S41" s="24">
        <f t="shared" si="5"/>
        <v>184173.40000000005</v>
      </c>
      <c r="T41" s="25">
        <f t="shared" si="16"/>
        <v>22473.97000000003</v>
      </c>
      <c r="U41" s="28">
        <f t="shared" si="17"/>
        <v>0.13898608053225683</v>
      </c>
      <c r="V41" s="29" t="s">
        <v>162</v>
      </c>
      <c r="W41" s="30">
        <v>305975.83000000025</v>
      </c>
      <c r="X41" s="30">
        <v>79.849999999999994</v>
      </c>
      <c r="Y41" s="24">
        <f t="shared" si="8"/>
        <v>306055.68000000023</v>
      </c>
      <c r="Z41" s="25">
        <f t="shared" si="9"/>
        <v>121882.28000000017</v>
      </c>
      <c r="AA41" s="29" t="s">
        <v>162</v>
      </c>
      <c r="AB41" s="30">
        <v>208928.88000000003</v>
      </c>
      <c r="AC41" s="30">
        <v>2013866.78</v>
      </c>
      <c r="AD41" s="31">
        <f t="shared" si="10"/>
        <v>2222795.66</v>
      </c>
      <c r="AE41" s="30">
        <f t="shared" si="18"/>
        <v>1916739.98</v>
      </c>
      <c r="AF41" s="26" t="s">
        <v>74</v>
      </c>
      <c r="AG41" s="32">
        <v>0</v>
      </c>
      <c r="AH41" s="32">
        <v>2519673.1700000004</v>
      </c>
      <c r="AI41" s="24">
        <f t="shared" si="12"/>
        <v>2519673.1700000004</v>
      </c>
      <c r="AJ41" s="25">
        <f t="shared" si="19"/>
        <v>296877.51000000024</v>
      </c>
      <c r="AK41" s="29" t="s">
        <v>162</v>
      </c>
    </row>
    <row r="42" spans="1:37" s="22" customFormat="1" x14ac:dyDescent="0.25">
      <c r="A42" s="21">
        <v>510</v>
      </c>
      <c r="B42" s="22" t="s">
        <v>75</v>
      </c>
      <c r="C42" s="23">
        <v>1026969.8199999996</v>
      </c>
      <c r="D42" s="24">
        <v>1172076.75</v>
      </c>
      <c r="E42" s="25">
        <f t="shared" si="0"/>
        <v>145106.9300000004</v>
      </c>
      <c r="F42" s="29" t="s">
        <v>162</v>
      </c>
      <c r="G42" s="27">
        <v>1363962.7799999989</v>
      </c>
      <c r="H42" s="27">
        <v>0</v>
      </c>
      <c r="I42" s="24">
        <f t="shared" si="1"/>
        <v>1363962.7799999989</v>
      </c>
      <c r="J42" s="25">
        <f t="shared" si="14"/>
        <v>191886.02999999886</v>
      </c>
      <c r="K42" s="29" t="s">
        <v>162</v>
      </c>
      <c r="L42" s="30">
        <v>1446873.9900000002</v>
      </c>
      <c r="M42" s="30">
        <v>0</v>
      </c>
      <c r="N42" s="24">
        <f t="shared" si="3"/>
        <v>1446873.9900000002</v>
      </c>
      <c r="O42" s="25">
        <f t="shared" si="15"/>
        <v>82911.21000000136</v>
      </c>
      <c r="P42" s="29" t="s">
        <v>162</v>
      </c>
      <c r="Q42" s="30">
        <v>508136.09000000049</v>
      </c>
      <c r="R42" s="30">
        <v>205628.46999999994</v>
      </c>
      <c r="S42" s="24">
        <f t="shared" si="5"/>
        <v>713764.56000000041</v>
      </c>
      <c r="T42" s="25">
        <f t="shared" si="16"/>
        <v>-733109.42999999982</v>
      </c>
      <c r="U42" s="28">
        <f t="shared" si="17"/>
        <v>-0.5066850569343635</v>
      </c>
      <c r="V42" s="29" t="s">
        <v>162</v>
      </c>
      <c r="W42" s="30">
        <v>750455.11000000103</v>
      </c>
      <c r="X42" s="30">
        <v>227509.97000000044</v>
      </c>
      <c r="Y42" s="24">
        <f t="shared" si="8"/>
        <v>977965.08000000147</v>
      </c>
      <c r="Z42" s="25">
        <f t="shared" si="9"/>
        <v>264200.52000000107</v>
      </c>
      <c r="AA42" s="29" t="s">
        <v>162</v>
      </c>
      <c r="AB42" s="30">
        <v>204179.88000000003</v>
      </c>
      <c r="AC42" s="30">
        <v>1857040.7599999947</v>
      </c>
      <c r="AD42" s="31">
        <f t="shared" si="10"/>
        <v>2061220.6399999948</v>
      </c>
      <c r="AE42" s="30">
        <f t="shared" si="18"/>
        <v>1083255.5599999933</v>
      </c>
      <c r="AF42" s="29" t="s">
        <v>76</v>
      </c>
      <c r="AG42" s="32">
        <v>0</v>
      </c>
      <c r="AH42" s="32">
        <v>1484862.2199999997</v>
      </c>
      <c r="AI42" s="24">
        <f t="shared" si="12"/>
        <v>1484862.2199999997</v>
      </c>
      <c r="AJ42" s="25">
        <f t="shared" si="19"/>
        <v>-576358.41999999504</v>
      </c>
      <c r="AK42" s="29" t="s">
        <v>162</v>
      </c>
    </row>
    <row r="43" spans="1:37" s="22" customFormat="1" x14ac:dyDescent="0.25">
      <c r="A43" s="21">
        <v>511</v>
      </c>
      <c r="B43" s="22" t="s">
        <v>77</v>
      </c>
      <c r="C43" s="23">
        <v>7202.2599999999993</v>
      </c>
      <c r="D43" s="24">
        <v>389.03999999999996</v>
      </c>
      <c r="E43" s="25">
        <f t="shared" si="0"/>
        <v>-6813.2199999999993</v>
      </c>
      <c r="F43" s="29" t="s">
        <v>162</v>
      </c>
      <c r="G43" s="27">
        <v>5547.74</v>
      </c>
      <c r="H43" s="27">
        <v>0</v>
      </c>
      <c r="I43" s="24">
        <f t="shared" si="1"/>
        <v>5547.74</v>
      </c>
      <c r="J43" s="25">
        <f t="shared" si="14"/>
        <v>5158.7</v>
      </c>
      <c r="K43" s="29" t="s">
        <v>162</v>
      </c>
      <c r="L43" s="30">
        <v>17542.16</v>
      </c>
      <c r="M43" s="30">
        <v>0</v>
      </c>
      <c r="N43" s="24">
        <f t="shared" si="3"/>
        <v>17542.16</v>
      </c>
      <c r="O43" s="25">
        <f t="shared" si="15"/>
        <v>11994.42</v>
      </c>
      <c r="P43" s="29" t="s">
        <v>162</v>
      </c>
      <c r="Q43" s="30">
        <v>7865.9499999999989</v>
      </c>
      <c r="R43" s="30">
        <v>0</v>
      </c>
      <c r="S43" s="24">
        <f t="shared" si="5"/>
        <v>7865.9499999999989</v>
      </c>
      <c r="T43" s="25">
        <f t="shared" si="16"/>
        <v>-9676.2100000000009</v>
      </c>
      <c r="U43" s="28">
        <f t="shared" si="17"/>
        <v>-0.55159740875696039</v>
      </c>
      <c r="V43" s="29" t="s">
        <v>162</v>
      </c>
      <c r="W43" s="30">
        <v>12587.46</v>
      </c>
      <c r="X43" s="30">
        <v>0</v>
      </c>
      <c r="Y43" s="24">
        <f t="shared" si="8"/>
        <v>12587.46</v>
      </c>
      <c r="Z43" s="25">
        <f t="shared" si="9"/>
        <v>4721.51</v>
      </c>
      <c r="AA43" s="29" t="s">
        <v>162</v>
      </c>
      <c r="AB43" s="30">
        <v>11047.37</v>
      </c>
      <c r="AC43" s="30">
        <v>-81428.48000000001</v>
      </c>
      <c r="AD43" s="31">
        <f t="shared" si="10"/>
        <v>-70381.110000000015</v>
      </c>
      <c r="AE43" s="30">
        <f t="shared" si="18"/>
        <v>-82968.570000000007</v>
      </c>
      <c r="AF43" s="29" t="s">
        <v>162</v>
      </c>
      <c r="AG43" s="32">
        <v>0</v>
      </c>
      <c r="AH43" s="32">
        <v>0</v>
      </c>
      <c r="AI43" s="24">
        <f t="shared" si="12"/>
        <v>0</v>
      </c>
      <c r="AJ43" s="25">
        <f t="shared" si="19"/>
        <v>70381.110000000015</v>
      </c>
      <c r="AK43" s="29" t="s">
        <v>162</v>
      </c>
    </row>
    <row r="44" spans="1:37" s="22" customFormat="1" x14ac:dyDescent="0.25">
      <c r="A44" s="21">
        <v>512</v>
      </c>
      <c r="B44" s="22" t="s">
        <v>78</v>
      </c>
      <c r="C44" s="23">
        <v>192176.11000000002</v>
      </c>
      <c r="D44" s="24">
        <v>86752.3</v>
      </c>
      <c r="E44" s="25">
        <f t="shared" si="0"/>
        <v>-105423.81000000001</v>
      </c>
      <c r="F44" s="29" t="s">
        <v>162</v>
      </c>
      <c r="G44" s="27">
        <v>601.71</v>
      </c>
      <c r="H44" s="27">
        <v>0</v>
      </c>
      <c r="I44" s="24">
        <f t="shared" si="1"/>
        <v>601.71</v>
      </c>
      <c r="J44" s="25">
        <f t="shared" si="14"/>
        <v>-86150.59</v>
      </c>
      <c r="K44" s="29" t="s">
        <v>162</v>
      </c>
      <c r="L44" s="30">
        <v>24790.82</v>
      </c>
      <c r="M44" s="30">
        <v>0</v>
      </c>
      <c r="N44" s="24">
        <f t="shared" si="3"/>
        <v>24790.82</v>
      </c>
      <c r="O44" s="25">
        <f t="shared" si="15"/>
        <v>24189.11</v>
      </c>
      <c r="P44" s="29" t="s">
        <v>162</v>
      </c>
      <c r="Q44" s="30">
        <v>5603.25</v>
      </c>
      <c r="R44" s="30">
        <v>0</v>
      </c>
      <c r="S44" s="24">
        <f t="shared" si="5"/>
        <v>5603.25</v>
      </c>
      <c r="T44" s="25">
        <f t="shared" si="16"/>
        <v>-19187.57</v>
      </c>
      <c r="U44" s="28">
        <f t="shared" si="17"/>
        <v>-0.7739788357141878</v>
      </c>
      <c r="V44" s="29" t="s">
        <v>162</v>
      </c>
      <c r="W44" s="30">
        <v>45788.970000000008</v>
      </c>
      <c r="X44" s="30">
        <v>0</v>
      </c>
      <c r="Y44" s="24">
        <f t="shared" si="8"/>
        <v>45788.970000000008</v>
      </c>
      <c r="Z44" s="25">
        <f t="shared" si="9"/>
        <v>40185.720000000008</v>
      </c>
      <c r="AA44" s="29" t="s">
        <v>162</v>
      </c>
      <c r="AB44" s="30">
        <v>45181.609999999993</v>
      </c>
      <c r="AC44" s="30">
        <v>-303990.86</v>
      </c>
      <c r="AD44" s="31">
        <f t="shared" si="10"/>
        <v>-258809.25</v>
      </c>
      <c r="AE44" s="30">
        <f t="shared" si="18"/>
        <v>-304598.22000000003</v>
      </c>
      <c r="AF44" s="29" t="s">
        <v>162</v>
      </c>
      <c r="AG44" s="32">
        <v>0</v>
      </c>
      <c r="AH44" s="32">
        <v>0</v>
      </c>
      <c r="AI44" s="24">
        <f t="shared" si="12"/>
        <v>0</v>
      </c>
      <c r="AJ44" s="25">
        <f t="shared" si="19"/>
        <v>258809.25</v>
      </c>
      <c r="AK44" s="29" t="s">
        <v>162</v>
      </c>
    </row>
    <row r="45" spans="1:37" s="22" customFormat="1" x14ac:dyDescent="0.25">
      <c r="A45" s="21">
        <v>513</v>
      </c>
      <c r="B45" s="22" t="s">
        <v>79</v>
      </c>
      <c r="C45" s="23">
        <v>132044.5</v>
      </c>
      <c r="D45" s="24">
        <v>94840.020000000019</v>
      </c>
      <c r="E45" s="25">
        <f t="shared" si="0"/>
        <v>-37204.479999999981</v>
      </c>
      <c r="F45" s="29" t="s">
        <v>162</v>
      </c>
      <c r="G45" s="27">
        <v>59644.399999999994</v>
      </c>
      <c r="H45" s="27">
        <v>77389.31</v>
      </c>
      <c r="I45" s="24">
        <f t="shared" si="1"/>
        <v>137033.71</v>
      </c>
      <c r="J45" s="25">
        <f t="shared" si="14"/>
        <v>42193.689999999973</v>
      </c>
      <c r="K45" s="29" t="s">
        <v>162</v>
      </c>
      <c r="L45" s="30">
        <v>128943.39000000007</v>
      </c>
      <c r="M45" s="30">
        <v>57762.659999999974</v>
      </c>
      <c r="N45" s="24">
        <f t="shared" si="3"/>
        <v>186706.05000000005</v>
      </c>
      <c r="O45" s="25">
        <f t="shared" si="15"/>
        <v>49672.340000000055</v>
      </c>
      <c r="P45" s="29" t="s">
        <v>162</v>
      </c>
      <c r="Q45" s="30">
        <v>37041.729999999989</v>
      </c>
      <c r="R45" s="30">
        <v>65215.03</v>
      </c>
      <c r="S45" s="24">
        <f t="shared" si="5"/>
        <v>102256.75999999998</v>
      </c>
      <c r="T45" s="25">
        <f t="shared" si="16"/>
        <v>-84449.290000000066</v>
      </c>
      <c r="U45" s="28">
        <f t="shared" si="17"/>
        <v>-0.45231148106877117</v>
      </c>
      <c r="V45" s="29" t="s">
        <v>162</v>
      </c>
      <c r="W45" s="30">
        <v>171706.04999999984</v>
      </c>
      <c r="X45" s="30">
        <v>18085.960000000003</v>
      </c>
      <c r="Y45" s="24">
        <f t="shared" si="8"/>
        <v>189792.00999999983</v>
      </c>
      <c r="Z45" s="25">
        <f t="shared" si="9"/>
        <v>87535.249999999854</v>
      </c>
      <c r="AA45" s="29" t="s">
        <v>162</v>
      </c>
      <c r="AB45" s="30">
        <v>45421.010000000009</v>
      </c>
      <c r="AC45" s="30">
        <v>461211.80000000005</v>
      </c>
      <c r="AD45" s="31">
        <f t="shared" si="10"/>
        <v>506632.81000000006</v>
      </c>
      <c r="AE45" s="30">
        <f t="shared" si="18"/>
        <v>316840.80000000022</v>
      </c>
      <c r="AF45" s="29" t="s">
        <v>162</v>
      </c>
      <c r="AG45" s="32">
        <v>0</v>
      </c>
      <c r="AH45" s="32">
        <v>5256</v>
      </c>
      <c r="AI45" s="24">
        <f t="shared" si="12"/>
        <v>5256</v>
      </c>
      <c r="AJ45" s="25">
        <f t="shared" si="19"/>
        <v>-501376.81000000006</v>
      </c>
      <c r="AK45" s="29" t="s">
        <v>162</v>
      </c>
    </row>
    <row r="46" spans="1:37" s="22" customFormat="1" x14ac:dyDescent="0.25">
      <c r="A46" s="21">
        <v>514</v>
      </c>
      <c r="B46" s="22" t="s">
        <v>80</v>
      </c>
      <c r="C46" s="23">
        <v>5037.3900000000003</v>
      </c>
      <c r="D46" s="24">
        <v>3328.58</v>
      </c>
      <c r="E46" s="25">
        <f t="shared" si="0"/>
        <v>-1708.8100000000004</v>
      </c>
      <c r="F46" s="29" t="s">
        <v>162</v>
      </c>
      <c r="G46" s="27">
        <v>20910.71</v>
      </c>
      <c r="H46" s="27">
        <v>0</v>
      </c>
      <c r="I46" s="24">
        <f t="shared" si="1"/>
        <v>20910.71</v>
      </c>
      <c r="J46" s="25">
        <f t="shared" si="14"/>
        <v>17582.129999999997</v>
      </c>
      <c r="K46" s="29" t="s">
        <v>162</v>
      </c>
      <c r="L46" s="30">
        <v>14652.6</v>
      </c>
      <c r="M46" s="30">
        <v>0</v>
      </c>
      <c r="N46" s="24">
        <f t="shared" si="3"/>
        <v>14652.6</v>
      </c>
      <c r="O46" s="25">
        <f t="shared" si="15"/>
        <v>-6258.1099999999988</v>
      </c>
      <c r="P46" s="29" t="s">
        <v>162</v>
      </c>
      <c r="Q46" s="30">
        <v>10118.119999999999</v>
      </c>
      <c r="R46" s="30">
        <v>0</v>
      </c>
      <c r="S46" s="24">
        <f t="shared" si="5"/>
        <v>10118.119999999999</v>
      </c>
      <c r="T46" s="25">
        <f t="shared" si="16"/>
        <v>-4534.4800000000014</v>
      </c>
      <c r="U46" s="28">
        <f t="shared" si="17"/>
        <v>-0.30946589683742143</v>
      </c>
      <c r="V46" s="29" t="s">
        <v>162</v>
      </c>
      <c r="W46" s="30">
        <v>12584.000000000002</v>
      </c>
      <c r="X46" s="30">
        <v>21.18</v>
      </c>
      <c r="Y46" s="24">
        <f t="shared" si="8"/>
        <v>12605.180000000002</v>
      </c>
      <c r="Z46" s="25">
        <f t="shared" si="9"/>
        <v>2487.0600000000031</v>
      </c>
      <c r="AA46" s="29" t="s">
        <v>162</v>
      </c>
      <c r="AB46" s="30">
        <v>10129.23</v>
      </c>
      <c r="AC46" s="30">
        <v>-15307.630000000001</v>
      </c>
      <c r="AD46" s="31">
        <f t="shared" si="10"/>
        <v>-5178.4000000000015</v>
      </c>
      <c r="AE46" s="30">
        <f t="shared" si="18"/>
        <v>-17783.580000000002</v>
      </c>
      <c r="AF46" s="29" t="s">
        <v>162</v>
      </c>
      <c r="AG46" s="32">
        <v>0</v>
      </c>
      <c r="AH46" s="32">
        <v>0</v>
      </c>
      <c r="AI46" s="24">
        <f t="shared" si="12"/>
        <v>0</v>
      </c>
      <c r="AJ46" s="25">
        <f t="shared" si="19"/>
        <v>5178.4000000000015</v>
      </c>
      <c r="AK46" s="29" t="s">
        <v>162</v>
      </c>
    </row>
    <row r="47" spans="1:37" s="22" customFormat="1" x14ac:dyDescent="0.25">
      <c r="A47" s="21">
        <v>539</v>
      </c>
      <c r="B47" s="22" t="s">
        <v>81</v>
      </c>
      <c r="C47" s="23">
        <v>0</v>
      </c>
      <c r="D47" s="24">
        <v>0</v>
      </c>
      <c r="E47" s="25">
        <f t="shared" si="0"/>
        <v>0</v>
      </c>
      <c r="F47" s="29" t="s">
        <v>162</v>
      </c>
      <c r="G47" s="27">
        <v>0</v>
      </c>
      <c r="H47" s="27">
        <v>0</v>
      </c>
      <c r="I47" s="24">
        <f t="shared" si="1"/>
        <v>0</v>
      </c>
      <c r="J47" s="25">
        <f t="shared" si="14"/>
        <v>0</v>
      </c>
      <c r="K47" s="29" t="s">
        <v>162</v>
      </c>
      <c r="L47" s="30">
        <v>1556.26</v>
      </c>
      <c r="M47" s="30">
        <v>0</v>
      </c>
      <c r="N47" s="24">
        <f t="shared" si="3"/>
        <v>1556.26</v>
      </c>
      <c r="O47" s="25">
        <f t="shared" si="15"/>
        <v>1556.26</v>
      </c>
      <c r="P47" s="29" t="s">
        <v>162</v>
      </c>
      <c r="Q47" s="30">
        <v>0</v>
      </c>
      <c r="R47" s="30">
        <v>0</v>
      </c>
      <c r="S47" s="24">
        <f t="shared" si="5"/>
        <v>0</v>
      </c>
      <c r="T47" s="25">
        <f t="shared" si="16"/>
        <v>-1556.26</v>
      </c>
      <c r="U47" s="28">
        <f t="shared" si="17"/>
        <v>-1</v>
      </c>
      <c r="V47" s="29" t="s">
        <v>162</v>
      </c>
      <c r="W47" s="30">
        <v>0</v>
      </c>
      <c r="X47" s="30">
        <v>0</v>
      </c>
      <c r="Y47" s="24">
        <f t="shared" si="8"/>
        <v>0</v>
      </c>
      <c r="Z47" s="25">
        <f t="shared" si="9"/>
        <v>0</v>
      </c>
      <c r="AA47" s="29" t="s">
        <v>162</v>
      </c>
      <c r="AB47" s="30">
        <v>0</v>
      </c>
      <c r="AC47" s="30">
        <v>-380.41</v>
      </c>
      <c r="AD47" s="31">
        <f t="shared" si="10"/>
        <v>-380.41</v>
      </c>
      <c r="AE47" s="30">
        <f t="shared" si="18"/>
        <v>-380.41</v>
      </c>
      <c r="AF47" s="29" t="s">
        <v>162</v>
      </c>
      <c r="AG47" s="32">
        <v>0</v>
      </c>
      <c r="AH47" s="32">
        <v>0</v>
      </c>
      <c r="AI47" s="24">
        <f t="shared" si="12"/>
        <v>0</v>
      </c>
      <c r="AJ47" s="25">
        <f t="shared" si="19"/>
        <v>380.41</v>
      </c>
      <c r="AK47" s="29" t="s">
        <v>162</v>
      </c>
    </row>
    <row r="48" spans="1:37" s="22" customFormat="1" x14ac:dyDescent="0.25">
      <c r="A48" s="21">
        <v>541</v>
      </c>
      <c r="B48" s="22" t="s">
        <v>75</v>
      </c>
      <c r="C48" s="23">
        <v>10600.67</v>
      </c>
      <c r="D48" s="24">
        <v>2345.2400000000002</v>
      </c>
      <c r="E48" s="25">
        <f t="shared" si="0"/>
        <v>-8255.43</v>
      </c>
      <c r="F48" s="29" t="s">
        <v>162</v>
      </c>
      <c r="G48" s="27">
        <v>0</v>
      </c>
      <c r="H48" s="27">
        <v>0</v>
      </c>
      <c r="I48" s="24">
        <f t="shared" si="1"/>
        <v>0</v>
      </c>
      <c r="J48" s="25">
        <f t="shared" si="14"/>
        <v>-2345.2400000000002</v>
      </c>
      <c r="K48" s="29" t="s">
        <v>162</v>
      </c>
      <c r="L48" s="30">
        <v>0</v>
      </c>
      <c r="M48" s="30">
        <v>0</v>
      </c>
      <c r="N48" s="24">
        <f t="shared" si="3"/>
        <v>0</v>
      </c>
      <c r="O48" s="25">
        <f t="shared" si="15"/>
        <v>0</v>
      </c>
      <c r="P48" s="29" t="s">
        <v>162</v>
      </c>
      <c r="Q48" s="30">
        <v>0</v>
      </c>
      <c r="R48" s="30">
        <v>0</v>
      </c>
      <c r="S48" s="24">
        <f t="shared" si="5"/>
        <v>0</v>
      </c>
      <c r="T48" s="25">
        <f t="shared" si="16"/>
        <v>0</v>
      </c>
      <c r="U48" s="28">
        <f t="shared" si="17"/>
        <v>0</v>
      </c>
      <c r="V48" s="29" t="s">
        <v>162</v>
      </c>
      <c r="W48" s="30">
        <v>0</v>
      </c>
      <c r="X48" s="30">
        <v>0</v>
      </c>
      <c r="Y48" s="24">
        <f t="shared" si="8"/>
        <v>0</v>
      </c>
      <c r="Z48" s="25">
        <f t="shared" si="9"/>
        <v>0</v>
      </c>
      <c r="AA48" s="29" t="s">
        <v>162</v>
      </c>
      <c r="AB48" s="30">
        <v>0</v>
      </c>
      <c r="AC48" s="30">
        <v>0</v>
      </c>
      <c r="AD48" s="31">
        <f t="shared" si="10"/>
        <v>0</v>
      </c>
      <c r="AE48" s="30">
        <f t="shared" si="18"/>
        <v>0</v>
      </c>
      <c r="AF48" s="29" t="s">
        <v>162</v>
      </c>
      <c r="AG48" s="32">
        <v>0</v>
      </c>
      <c r="AH48" s="32">
        <v>0</v>
      </c>
      <c r="AI48" s="24">
        <f t="shared" si="12"/>
        <v>0</v>
      </c>
      <c r="AJ48" s="25">
        <f t="shared" si="19"/>
        <v>0</v>
      </c>
      <c r="AK48" s="29" t="s">
        <v>162</v>
      </c>
    </row>
    <row r="49" spans="1:37" s="22" customFormat="1" x14ac:dyDescent="0.25">
      <c r="A49" s="21">
        <v>542</v>
      </c>
      <c r="B49" s="22" t="s">
        <v>77</v>
      </c>
      <c r="C49" s="23">
        <v>0</v>
      </c>
      <c r="D49" s="24">
        <v>2850.4300000000003</v>
      </c>
      <c r="E49" s="25">
        <f t="shared" si="0"/>
        <v>2850.4300000000003</v>
      </c>
      <c r="F49" s="29" t="s">
        <v>162</v>
      </c>
      <c r="G49" s="27">
        <v>0</v>
      </c>
      <c r="H49" s="27">
        <v>0</v>
      </c>
      <c r="I49" s="24">
        <f t="shared" si="1"/>
        <v>0</v>
      </c>
      <c r="J49" s="25">
        <f t="shared" si="14"/>
        <v>-2850.4300000000003</v>
      </c>
      <c r="K49" s="29" t="s">
        <v>162</v>
      </c>
      <c r="L49" s="30">
        <v>0</v>
      </c>
      <c r="M49" s="30">
        <v>0</v>
      </c>
      <c r="N49" s="24">
        <f t="shared" si="3"/>
        <v>0</v>
      </c>
      <c r="O49" s="25">
        <f t="shared" si="15"/>
        <v>0</v>
      </c>
      <c r="P49" s="29" t="s">
        <v>162</v>
      </c>
      <c r="Q49" s="30">
        <v>0</v>
      </c>
      <c r="R49" s="30">
        <v>0</v>
      </c>
      <c r="S49" s="24">
        <f t="shared" si="5"/>
        <v>0</v>
      </c>
      <c r="T49" s="25">
        <f t="shared" si="16"/>
        <v>0</v>
      </c>
      <c r="U49" s="28">
        <f t="shared" si="17"/>
        <v>0</v>
      </c>
      <c r="V49" s="29" t="s">
        <v>162</v>
      </c>
      <c r="W49" s="30">
        <v>0</v>
      </c>
      <c r="X49" s="30">
        <v>0</v>
      </c>
      <c r="Y49" s="24">
        <f t="shared" si="8"/>
        <v>0</v>
      </c>
      <c r="Z49" s="25">
        <f t="shared" si="9"/>
        <v>0</v>
      </c>
      <c r="AA49" s="29" t="s">
        <v>162</v>
      </c>
      <c r="AB49" s="30">
        <v>0</v>
      </c>
      <c r="AC49" s="30">
        <v>-4895.63</v>
      </c>
      <c r="AD49" s="31">
        <f t="shared" si="10"/>
        <v>-4895.63</v>
      </c>
      <c r="AE49" s="30">
        <f t="shared" si="18"/>
        <v>-4895.63</v>
      </c>
      <c r="AF49" s="29" t="s">
        <v>162</v>
      </c>
      <c r="AG49" s="32">
        <v>0</v>
      </c>
      <c r="AH49" s="32">
        <v>0</v>
      </c>
      <c r="AI49" s="24">
        <f t="shared" si="12"/>
        <v>0</v>
      </c>
      <c r="AJ49" s="25">
        <f t="shared" si="19"/>
        <v>4895.63</v>
      </c>
      <c r="AK49" s="29" t="s">
        <v>162</v>
      </c>
    </row>
    <row r="50" spans="1:37" s="22" customFormat="1" x14ac:dyDescent="0.25">
      <c r="A50" s="21">
        <v>543</v>
      </c>
      <c r="B50" s="22" t="s">
        <v>82</v>
      </c>
      <c r="C50" s="23">
        <v>0</v>
      </c>
      <c r="D50" s="24">
        <v>0</v>
      </c>
      <c r="E50" s="25">
        <f t="shared" si="0"/>
        <v>0</v>
      </c>
      <c r="F50" s="29" t="s">
        <v>162</v>
      </c>
      <c r="G50" s="27">
        <v>0</v>
      </c>
      <c r="H50" s="27">
        <v>0</v>
      </c>
      <c r="I50" s="24">
        <f t="shared" si="1"/>
        <v>0</v>
      </c>
      <c r="J50" s="25">
        <f t="shared" si="14"/>
        <v>0</v>
      </c>
      <c r="K50" s="29" t="s">
        <v>162</v>
      </c>
      <c r="L50" s="30">
        <v>0</v>
      </c>
      <c r="M50" s="30">
        <v>0</v>
      </c>
      <c r="N50" s="24">
        <f t="shared" si="3"/>
        <v>0</v>
      </c>
      <c r="O50" s="25">
        <f t="shared" si="15"/>
        <v>0</v>
      </c>
      <c r="P50" s="29" t="s">
        <v>162</v>
      </c>
      <c r="Q50" s="30">
        <v>0</v>
      </c>
      <c r="R50" s="30">
        <v>0</v>
      </c>
      <c r="S50" s="24">
        <f t="shared" si="5"/>
        <v>0</v>
      </c>
      <c r="T50" s="25">
        <f t="shared" si="16"/>
        <v>0</v>
      </c>
      <c r="U50" s="28">
        <f t="shared" si="17"/>
        <v>0</v>
      </c>
      <c r="V50" s="29" t="s">
        <v>162</v>
      </c>
      <c r="W50" s="30">
        <v>0</v>
      </c>
      <c r="X50" s="30">
        <v>0</v>
      </c>
      <c r="Y50" s="24">
        <f t="shared" si="8"/>
        <v>0</v>
      </c>
      <c r="Z50" s="25">
        <f t="shared" si="9"/>
        <v>0</v>
      </c>
      <c r="AA50" s="29" t="s">
        <v>162</v>
      </c>
      <c r="AB50" s="30">
        <v>0</v>
      </c>
      <c r="AC50" s="30">
        <v>-339.76</v>
      </c>
      <c r="AD50" s="31">
        <f t="shared" si="10"/>
        <v>-339.76</v>
      </c>
      <c r="AE50" s="30">
        <f t="shared" si="18"/>
        <v>-339.76</v>
      </c>
      <c r="AF50" s="29" t="s">
        <v>162</v>
      </c>
      <c r="AG50" s="32">
        <v>0</v>
      </c>
      <c r="AH50" s="32">
        <v>0</v>
      </c>
      <c r="AI50" s="24">
        <f t="shared" si="12"/>
        <v>0</v>
      </c>
      <c r="AJ50" s="25">
        <f t="shared" si="19"/>
        <v>339.76</v>
      </c>
      <c r="AK50" s="29" t="s">
        <v>162</v>
      </c>
    </row>
    <row r="51" spans="1:37" s="22" customFormat="1" x14ac:dyDescent="0.25">
      <c r="A51" s="21">
        <v>544</v>
      </c>
      <c r="B51" s="22" t="s">
        <v>83</v>
      </c>
      <c r="C51" s="23">
        <v>0</v>
      </c>
      <c r="D51" s="24">
        <v>0</v>
      </c>
      <c r="E51" s="25">
        <f t="shared" si="0"/>
        <v>0</v>
      </c>
      <c r="F51" s="29" t="s">
        <v>162</v>
      </c>
      <c r="G51" s="27">
        <v>0</v>
      </c>
      <c r="H51" s="27">
        <v>0</v>
      </c>
      <c r="I51" s="24">
        <f t="shared" si="1"/>
        <v>0</v>
      </c>
      <c r="J51" s="25">
        <f t="shared" si="14"/>
        <v>0</v>
      </c>
      <c r="K51" s="29" t="s">
        <v>162</v>
      </c>
      <c r="L51" s="30">
        <v>0</v>
      </c>
      <c r="M51" s="30">
        <v>0</v>
      </c>
      <c r="N51" s="24">
        <f t="shared" si="3"/>
        <v>0</v>
      </c>
      <c r="O51" s="25">
        <f t="shared" si="15"/>
        <v>0</v>
      </c>
      <c r="P51" s="29" t="s">
        <v>162</v>
      </c>
      <c r="Q51" s="30">
        <v>0</v>
      </c>
      <c r="R51" s="30">
        <v>0</v>
      </c>
      <c r="S51" s="24">
        <f t="shared" si="5"/>
        <v>0</v>
      </c>
      <c r="T51" s="25">
        <f t="shared" si="16"/>
        <v>0</v>
      </c>
      <c r="U51" s="28">
        <f t="shared" si="17"/>
        <v>0</v>
      </c>
      <c r="V51" s="29" t="s">
        <v>162</v>
      </c>
      <c r="W51" s="30">
        <v>0</v>
      </c>
      <c r="X51" s="30">
        <v>0</v>
      </c>
      <c r="Y51" s="24">
        <f t="shared" si="8"/>
        <v>0</v>
      </c>
      <c r="Z51" s="25">
        <f t="shared" si="9"/>
        <v>0</v>
      </c>
      <c r="AA51" s="29" t="s">
        <v>162</v>
      </c>
      <c r="AB51" s="30">
        <v>0</v>
      </c>
      <c r="AC51" s="30">
        <v>-11407.88</v>
      </c>
      <c r="AD51" s="31">
        <f t="shared" si="10"/>
        <v>-11407.88</v>
      </c>
      <c r="AE51" s="30">
        <f t="shared" si="18"/>
        <v>-11407.88</v>
      </c>
      <c r="AF51" s="29" t="s">
        <v>162</v>
      </c>
      <c r="AG51" s="32">
        <v>0</v>
      </c>
      <c r="AH51" s="32">
        <v>0</v>
      </c>
      <c r="AI51" s="24">
        <f t="shared" si="12"/>
        <v>0</v>
      </c>
      <c r="AJ51" s="25">
        <f t="shared" si="19"/>
        <v>11407.88</v>
      </c>
      <c r="AK51" s="29" t="s">
        <v>162</v>
      </c>
    </row>
    <row r="52" spans="1:37" s="22" customFormat="1" x14ac:dyDescent="0.25">
      <c r="A52" s="21">
        <v>545</v>
      </c>
      <c r="B52" s="22" t="s">
        <v>84</v>
      </c>
      <c r="C52" s="23">
        <v>0</v>
      </c>
      <c r="D52" s="24">
        <v>0</v>
      </c>
      <c r="E52" s="25">
        <f t="shared" si="0"/>
        <v>0</v>
      </c>
      <c r="F52" s="29" t="s">
        <v>162</v>
      </c>
      <c r="G52" s="27">
        <v>0</v>
      </c>
      <c r="H52" s="27">
        <v>0</v>
      </c>
      <c r="I52" s="24">
        <f t="shared" si="1"/>
        <v>0</v>
      </c>
      <c r="J52" s="25">
        <f t="shared" si="14"/>
        <v>0</v>
      </c>
      <c r="K52" s="29" t="s">
        <v>162</v>
      </c>
      <c r="L52" s="30">
        <v>0</v>
      </c>
      <c r="M52" s="30">
        <v>0</v>
      </c>
      <c r="N52" s="24">
        <f t="shared" si="3"/>
        <v>0</v>
      </c>
      <c r="O52" s="25">
        <f t="shared" si="15"/>
        <v>0</v>
      </c>
      <c r="P52" s="29" t="s">
        <v>162</v>
      </c>
      <c r="Q52" s="30">
        <v>0</v>
      </c>
      <c r="R52" s="30">
        <v>0</v>
      </c>
      <c r="S52" s="24">
        <f t="shared" si="5"/>
        <v>0</v>
      </c>
      <c r="T52" s="25">
        <f t="shared" si="16"/>
        <v>0</v>
      </c>
      <c r="U52" s="28">
        <f t="shared" si="17"/>
        <v>0</v>
      </c>
      <c r="V52" s="29" t="s">
        <v>162</v>
      </c>
      <c r="W52" s="30">
        <v>0</v>
      </c>
      <c r="X52" s="30">
        <v>0</v>
      </c>
      <c r="Y52" s="24">
        <f t="shared" si="8"/>
        <v>0</v>
      </c>
      <c r="Z52" s="25">
        <f t="shared" si="9"/>
        <v>0</v>
      </c>
      <c r="AA52" s="29" t="s">
        <v>162</v>
      </c>
      <c r="AB52" s="30">
        <v>0</v>
      </c>
      <c r="AC52" s="30">
        <v>-340.41</v>
      </c>
      <c r="AD52" s="31">
        <f t="shared" si="10"/>
        <v>-340.41</v>
      </c>
      <c r="AE52" s="30">
        <f t="shared" si="18"/>
        <v>-340.41</v>
      </c>
      <c r="AF52" s="29" t="s">
        <v>162</v>
      </c>
      <c r="AG52" s="32">
        <v>0</v>
      </c>
      <c r="AH52" s="32">
        <v>0</v>
      </c>
      <c r="AI52" s="24">
        <f t="shared" si="12"/>
        <v>0</v>
      </c>
      <c r="AJ52" s="25">
        <f t="shared" si="19"/>
        <v>340.41</v>
      </c>
      <c r="AK52" s="29" t="s">
        <v>162</v>
      </c>
    </row>
    <row r="53" spans="1:37" s="22" customFormat="1" x14ac:dyDescent="0.25">
      <c r="A53" s="21">
        <v>546</v>
      </c>
      <c r="B53" s="22" t="s">
        <v>68</v>
      </c>
      <c r="C53" s="23">
        <v>641.71</v>
      </c>
      <c r="D53" s="24">
        <v>0</v>
      </c>
      <c r="E53" s="25">
        <f t="shared" si="0"/>
        <v>-641.71</v>
      </c>
      <c r="F53" s="29" t="s">
        <v>162</v>
      </c>
      <c r="G53" s="27">
        <v>0</v>
      </c>
      <c r="H53" s="27">
        <v>0</v>
      </c>
      <c r="I53" s="24">
        <f t="shared" si="1"/>
        <v>0</v>
      </c>
      <c r="J53" s="25">
        <f t="shared" si="14"/>
        <v>0</v>
      </c>
      <c r="K53" s="29" t="s">
        <v>162</v>
      </c>
      <c r="L53" s="30">
        <v>2040.5</v>
      </c>
      <c r="M53" s="30">
        <v>0</v>
      </c>
      <c r="N53" s="24">
        <f t="shared" si="3"/>
        <v>2040.5</v>
      </c>
      <c r="O53" s="25">
        <f t="shared" si="15"/>
        <v>2040.5</v>
      </c>
      <c r="P53" s="29" t="s">
        <v>162</v>
      </c>
      <c r="Q53" s="30">
        <v>0</v>
      </c>
      <c r="R53" s="30">
        <v>0</v>
      </c>
      <c r="S53" s="24">
        <f t="shared" si="5"/>
        <v>0</v>
      </c>
      <c r="T53" s="25">
        <f t="shared" si="16"/>
        <v>-2040.5</v>
      </c>
      <c r="U53" s="28">
        <f t="shared" si="17"/>
        <v>-1</v>
      </c>
      <c r="V53" s="29" t="s">
        <v>162</v>
      </c>
      <c r="W53" s="30">
        <v>0</v>
      </c>
      <c r="X53" s="30">
        <v>0</v>
      </c>
      <c r="Y53" s="24">
        <f t="shared" si="8"/>
        <v>0</v>
      </c>
      <c r="Z53" s="25">
        <f t="shared" si="9"/>
        <v>0</v>
      </c>
      <c r="AA53" s="29" t="s">
        <v>162</v>
      </c>
      <c r="AB53" s="30">
        <v>0</v>
      </c>
      <c r="AC53" s="30">
        <v>0</v>
      </c>
      <c r="AD53" s="31">
        <f>AB53+AC53</f>
        <v>0</v>
      </c>
      <c r="AE53" s="30">
        <f t="shared" si="18"/>
        <v>0</v>
      </c>
      <c r="AF53" s="29" t="s">
        <v>162</v>
      </c>
      <c r="AG53" s="32">
        <v>0</v>
      </c>
      <c r="AH53" s="32">
        <v>0</v>
      </c>
      <c r="AI53" s="24">
        <f t="shared" si="12"/>
        <v>0</v>
      </c>
      <c r="AJ53" s="25">
        <f t="shared" si="19"/>
        <v>0</v>
      </c>
      <c r="AK53" s="29" t="s">
        <v>162</v>
      </c>
    </row>
    <row r="54" spans="1:37" s="22" customFormat="1" x14ac:dyDescent="0.25">
      <c r="A54" s="21">
        <v>548</v>
      </c>
      <c r="B54" s="22" t="s">
        <v>85</v>
      </c>
      <c r="C54" s="23">
        <v>5270.85</v>
      </c>
      <c r="D54" s="24">
        <v>0</v>
      </c>
      <c r="E54" s="25">
        <f t="shared" si="0"/>
        <v>-5270.85</v>
      </c>
      <c r="F54" s="29" t="s">
        <v>162</v>
      </c>
      <c r="G54" s="27">
        <v>0</v>
      </c>
      <c r="H54" s="27">
        <v>0</v>
      </c>
      <c r="I54" s="24">
        <f t="shared" si="1"/>
        <v>0</v>
      </c>
      <c r="J54" s="25">
        <f t="shared" si="14"/>
        <v>0</v>
      </c>
      <c r="K54" s="29" t="s">
        <v>162</v>
      </c>
      <c r="L54" s="30">
        <v>0</v>
      </c>
      <c r="M54" s="30">
        <v>0</v>
      </c>
      <c r="N54" s="24">
        <f t="shared" si="3"/>
        <v>0</v>
      </c>
      <c r="O54" s="25">
        <f t="shared" si="15"/>
        <v>0</v>
      </c>
      <c r="P54" s="29" t="s">
        <v>162</v>
      </c>
      <c r="Q54" s="30">
        <v>0</v>
      </c>
      <c r="R54" s="30">
        <v>0</v>
      </c>
      <c r="S54" s="24">
        <f t="shared" si="5"/>
        <v>0</v>
      </c>
      <c r="T54" s="25">
        <f t="shared" si="16"/>
        <v>0</v>
      </c>
      <c r="U54" s="28">
        <f t="shared" si="17"/>
        <v>0</v>
      </c>
      <c r="V54" s="29" t="s">
        <v>162</v>
      </c>
      <c r="W54" s="30">
        <v>0</v>
      </c>
      <c r="X54" s="30">
        <v>0</v>
      </c>
      <c r="Y54" s="24">
        <f t="shared" si="8"/>
        <v>0</v>
      </c>
      <c r="Z54" s="25">
        <f t="shared" si="9"/>
        <v>0</v>
      </c>
      <c r="AA54" s="29" t="s">
        <v>162</v>
      </c>
      <c r="AB54" s="30">
        <v>0</v>
      </c>
      <c r="AC54" s="30">
        <v>0</v>
      </c>
      <c r="AD54" s="31">
        <f>AB54+AC54</f>
        <v>0</v>
      </c>
      <c r="AE54" s="30">
        <f t="shared" si="18"/>
        <v>0</v>
      </c>
      <c r="AF54" s="29" t="s">
        <v>162</v>
      </c>
      <c r="AG54" s="32">
        <v>0</v>
      </c>
      <c r="AH54" s="32">
        <v>0</v>
      </c>
      <c r="AI54" s="24">
        <f t="shared" si="12"/>
        <v>0</v>
      </c>
      <c r="AJ54" s="25">
        <f t="shared" si="19"/>
        <v>0</v>
      </c>
      <c r="AK54" s="29" t="s">
        <v>162</v>
      </c>
    </row>
    <row r="55" spans="1:37" s="22" customFormat="1" x14ac:dyDescent="0.25">
      <c r="A55" s="21">
        <v>549</v>
      </c>
      <c r="B55" s="22" t="s">
        <v>86</v>
      </c>
      <c r="C55" s="23">
        <v>0</v>
      </c>
      <c r="D55" s="24">
        <v>0</v>
      </c>
      <c r="E55" s="25">
        <f t="shared" si="0"/>
        <v>0</v>
      </c>
      <c r="F55" s="29" t="s">
        <v>162</v>
      </c>
      <c r="G55" s="27">
        <v>232.65</v>
      </c>
      <c r="H55" s="27">
        <v>0</v>
      </c>
      <c r="I55" s="24">
        <f t="shared" si="1"/>
        <v>232.65</v>
      </c>
      <c r="J55" s="25">
        <f t="shared" si="14"/>
        <v>232.65</v>
      </c>
      <c r="K55" s="29" t="s">
        <v>162</v>
      </c>
      <c r="L55" s="30">
        <v>1021.88</v>
      </c>
      <c r="M55" s="30">
        <v>0</v>
      </c>
      <c r="N55" s="24">
        <f t="shared" si="3"/>
        <v>1021.88</v>
      </c>
      <c r="O55" s="25">
        <f t="shared" si="15"/>
        <v>789.23</v>
      </c>
      <c r="P55" s="29" t="s">
        <v>162</v>
      </c>
      <c r="Q55" s="30">
        <v>2438.7800000000002</v>
      </c>
      <c r="R55" s="30">
        <v>0</v>
      </c>
      <c r="S55" s="24">
        <f t="shared" si="5"/>
        <v>2438.7800000000002</v>
      </c>
      <c r="T55" s="25">
        <f t="shared" si="16"/>
        <v>1416.9</v>
      </c>
      <c r="U55" s="28">
        <f t="shared" si="17"/>
        <v>1.3865620229381141</v>
      </c>
      <c r="V55" s="29" t="s">
        <v>162</v>
      </c>
      <c r="W55" s="30">
        <v>3382.64</v>
      </c>
      <c r="X55" s="30">
        <v>0</v>
      </c>
      <c r="Y55" s="24">
        <f t="shared" si="8"/>
        <v>3382.64</v>
      </c>
      <c r="Z55" s="25">
        <f t="shared" si="9"/>
        <v>943.85999999999967</v>
      </c>
      <c r="AA55" s="29" t="s">
        <v>162</v>
      </c>
      <c r="AB55" s="30">
        <v>3382.64</v>
      </c>
      <c r="AC55" s="30">
        <v>-7425.81</v>
      </c>
      <c r="AD55" s="31">
        <f t="shared" si="10"/>
        <v>-4043.1700000000005</v>
      </c>
      <c r="AE55" s="30">
        <f t="shared" si="18"/>
        <v>-7425.81</v>
      </c>
      <c r="AF55" s="29" t="s">
        <v>162</v>
      </c>
      <c r="AG55" s="32">
        <v>0</v>
      </c>
      <c r="AH55" s="32">
        <v>0</v>
      </c>
      <c r="AI55" s="24">
        <f t="shared" si="12"/>
        <v>0</v>
      </c>
      <c r="AJ55" s="25">
        <f t="shared" si="19"/>
        <v>4043.1700000000005</v>
      </c>
      <c r="AK55" s="29" t="s">
        <v>162</v>
      </c>
    </row>
    <row r="56" spans="1:37" s="22" customFormat="1" x14ac:dyDescent="0.25">
      <c r="A56" s="21">
        <v>551</v>
      </c>
      <c r="B56" s="22" t="s">
        <v>87</v>
      </c>
      <c r="C56" s="23">
        <v>2191.96</v>
      </c>
      <c r="D56" s="24">
        <v>0</v>
      </c>
      <c r="E56" s="25">
        <f t="shared" si="0"/>
        <v>-2191.96</v>
      </c>
      <c r="F56" s="29" t="s">
        <v>162</v>
      </c>
      <c r="G56" s="27">
        <v>1800</v>
      </c>
      <c r="H56" s="27">
        <v>0</v>
      </c>
      <c r="I56" s="24">
        <f t="shared" si="1"/>
        <v>1800</v>
      </c>
      <c r="J56" s="25">
        <f t="shared" si="14"/>
        <v>1800</v>
      </c>
      <c r="K56" s="29" t="s">
        <v>162</v>
      </c>
      <c r="L56" s="30">
        <v>0</v>
      </c>
      <c r="M56" s="30">
        <v>0</v>
      </c>
      <c r="N56" s="24">
        <f t="shared" si="3"/>
        <v>0</v>
      </c>
      <c r="O56" s="25">
        <f t="shared" si="15"/>
        <v>-1800</v>
      </c>
      <c r="P56" s="29" t="s">
        <v>162</v>
      </c>
      <c r="Q56" s="30">
        <v>0</v>
      </c>
      <c r="R56" s="30">
        <v>0</v>
      </c>
      <c r="S56" s="24">
        <f t="shared" si="5"/>
        <v>0</v>
      </c>
      <c r="T56" s="25">
        <f t="shared" si="16"/>
        <v>0</v>
      </c>
      <c r="U56" s="28">
        <f t="shared" si="17"/>
        <v>0</v>
      </c>
      <c r="V56" s="29" t="s">
        <v>162</v>
      </c>
      <c r="W56" s="30">
        <v>0</v>
      </c>
      <c r="X56" s="30">
        <v>0</v>
      </c>
      <c r="Y56" s="24">
        <f t="shared" si="8"/>
        <v>0</v>
      </c>
      <c r="Z56" s="25">
        <f t="shared" si="9"/>
        <v>0</v>
      </c>
      <c r="AA56" s="29" t="s">
        <v>162</v>
      </c>
      <c r="AB56" s="30">
        <v>0</v>
      </c>
      <c r="AC56" s="30">
        <v>0</v>
      </c>
      <c r="AD56" s="31">
        <f t="shared" si="10"/>
        <v>0</v>
      </c>
      <c r="AE56" s="30">
        <f t="shared" si="18"/>
        <v>0</v>
      </c>
      <c r="AF56" s="29" t="s">
        <v>162</v>
      </c>
      <c r="AG56" s="32">
        <v>0</v>
      </c>
      <c r="AH56" s="32">
        <v>0</v>
      </c>
      <c r="AI56" s="24">
        <f t="shared" si="12"/>
        <v>0</v>
      </c>
      <c r="AJ56" s="25">
        <f t="shared" si="19"/>
        <v>0</v>
      </c>
      <c r="AK56" s="29" t="s">
        <v>162</v>
      </c>
    </row>
    <row r="57" spans="1:37" s="22" customFormat="1" x14ac:dyDescent="0.25">
      <c r="A57" s="21">
        <v>552</v>
      </c>
      <c r="B57" s="22" t="s">
        <v>88</v>
      </c>
      <c r="C57" s="23">
        <v>944.48</v>
      </c>
      <c r="D57" s="24">
        <v>0</v>
      </c>
      <c r="E57" s="25">
        <f t="shared" si="0"/>
        <v>-944.48</v>
      </c>
      <c r="F57" s="29" t="s">
        <v>162</v>
      </c>
      <c r="G57" s="27">
        <v>0</v>
      </c>
      <c r="H57" s="27">
        <v>0</v>
      </c>
      <c r="I57" s="24">
        <f t="shared" si="1"/>
        <v>0</v>
      </c>
      <c r="J57" s="25">
        <f t="shared" si="14"/>
        <v>0</v>
      </c>
      <c r="K57" s="29" t="s">
        <v>162</v>
      </c>
      <c r="L57" s="30">
        <v>0</v>
      </c>
      <c r="M57" s="30">
        <v>0</v>
      </c>
      <c r="N57" s="24">
        <f t="shared" si="3"/>
        <v>0</v>
      </c>
      <c r="O57" s="25">
        <f t="shared" si="15"/>
        <v>0</v>
      </c>
      <c r="P57" s="29" t="s">
        <v>162</v>
      </c>
      <c r="Q57" s="30">
        <v>0</v>
      </c>
      <c r="R57" s="30">
        <v>0</v>
      </c>
      <c r="S57" s="24">
        <f t="shared" si="5"/>
        <v>0</v>
      </c>
      <c r="T57" s="25">
        <f t="shared" si="16"/>
        <v>0</v>
      </c>
      <c r="U57" s="28">
        <f t="shared" si="17"/>
        <v>0</v>
      </c>
      <c r="V57" s="29" t="s">
        <v>162</v>
      </c>
      <c r="W57" s="30">
        <v>0</v>
      </c>
      <c r="X57" s="30">
        <v>0</v>
      </c>
      <c r="Y57" s="24">
        <f t="shared" si="8"/>
        <v>0</v>
      </c>
      <c r="Z57" s="25">
        <f t="shared" si="9"/>
        <v>0</v>
      </c>
      <c r="AA57" s="29" t="s">
        <v>162</v>
      </c>
      <c r="AB57" s="30">
        <v>0</v>
      </c>
      <c r="AC57" s="30">
        <v>-25723.17</v>
      </c>
      <c r="AD57" s="31">
        <f t="shared" si="10"/>
        <v>-25723.17</v>
      </c>
      <c r="AE57" s="30">
        <f t="shared" si="18"/>
        <v>-25723.17</v>
      </c>
      <c r="AF57" s="29" t="s">
        <v>162</v>
      </c>
      <c r="AG57" s="32">
        <v>0</v>
      </c>
      <c r="AH57" s="32">
        <v>0</v>
      </c>
      <c r="AI57" s="24">
        <f t="shared" si="12"/>
        <v>0</v>
      </c>
      <c r="AJ57" s="25">
        <f t="shared" si="19"/>
        <v>25723.17</v>
      </c>
      <c r="AK57" s="29" t="s">
        <v>162</v>
      </c>
    </row>
    <row r="58" spans="1:37" s="22" customFormat="1" x14ac:dyDescent="0.25">
      <c r="A58" s="21">
        <v>553</v>
      </c>
      <c r="B58" s="22" t="s">
        <v>89</v>
      </c>
      <c r="C58" s="23">
        <v>4.1500000000000004</v>
      </c>
      <c r="D58" s="24">
        <v>9958.7999999999993</v>
      </c>
      <c r="E58" s="25">
        <f t="shared" si="0"/>
        <v>9954.65</v>
      </c>
      <c r="F58" s="29" t="s">
        <v>162</v>
      </c>
      <c r="G58" s="27">
        <v>0</v>
      </c>
      <c r="H58" s="27">
        <v>0</v>
      </c>
      <c r="I58" s="24">
        <f t="shared" si="1"/>
        <v>0</v>
      </c>
      <c r="J58" s="25">
        <f t="shared" si="14"/>
        <v>-9958.7999999999993</v>
      </c>
      <c r="K58" s="29" t="s">
        <v>162</v>
      </c>
      <c r="L58" s="30">
        <v>0</v>
      </c>
      <c r="M58" s="30">
        <v>0</v>
      </c>
      <c r="N58" s="24">
        <f t="shared" si="3"/>
        <v>0</v>
      </c>
      <c r="O58" s="25">
        <f t="shared" si="15"/>
        <v>0</v>
      </c>
      <c r="P58" s="29" t="s">
        <v>162</v>
      </c>
      <c r="Q58" s="30">
        <v>3622.24</v>
      </c>
      <c r="R58" s="30">
        <v>0</v>
      </c>
      <c r="S58" s="24">
        <f t="shared" si="5"/>
        <v>3622.24</v>
      </c>
      <c r="T58" s="25">
        <f t="shared" si="16"/>
        <v>3622.24</v>
      </c>
      <c r="U58" s="28">
        <f t="shared" si="17"/>
        <v>1</v>
      </c>
      <c r="V58" s="29" t="s">
        <v>162</v>
      </c>
      <c r="W58" s="30">
        <v>0</v>
      </c>
      <c r="X58" s="30">
        <v>0</v>
      </c>
      <c r="Y58" s="24">
        <f t="shared" si="8"/>
        <v>0</v>
      </c>
      <c r="Z58" s="25">
        <f t="shared" si="9"/>
        <v>-3622.24</v>
      </c>
      <c r="AA58" s="29" t="s">
        <v>162</v>
      </c>
      <c r="AB58" s="30">
        <v>0</v>
      </c>
      <c r="AC58" s="30">
        <v>-80362.710000000006</v>
      </c>
      <c r="AD58" s="31">
        <f t="shared" si="10"/>
        <v>-80362.710000000006</v>
      </c>
      <c r="AE58" s="30">
        <f t="shared" si="18"/>
        <v>-80362.710000000006</v>
      </c>
      <c r="AF58" s="29" t="s">
        <v>162</v>
      </c>
      <c r="AG58" s="32">
        <v>0</v>
      </c>
      <c r="AH58" s="32">
        <v>0</v>
      </c>
      <c r="AI58" s="24">
        <f t="shared" si="12"/>
        <v>0</v>
      </c>
      <c r="AJ58" s="25">
        <f t="shared" si="19"/>
        <v>80362.710000000006</v>
      </c>
      <c r="AK58" s="29" t="s">
        <v>162</v>
      </c>
    </row>
    <row r="59" spans="1:37" s="22" customFormat="1" x14ac:dyDescent="0.25">
      <c r="A59" s="21">
        <v>554</v>
      </c>
      <c r="B59" s="22" t="s">
        <v>90</v>
      </c>
      <c r="C59" s="23">
        <v>42347</v>
      </c>
      <c r="D59" s="24">
        <v>115205</v>
      </c>
      <c r="E59" s="25">
        <f t="shared" si="0"/>
        <v>72858</v>
      </c>
      <c r="F59" s="29" t="s">
        <v>162</v>
      </c>
      <c r="G59" s="27">
        <v>5341.9199999999992</v>
      </c>
      <c r="H59" s="27">
        <v>0</v>
      </c>
      <c r="I59" s="24">
        <f t="shared" si="1"/>
        <v>5341.9199999999992</v>
      </c>
      <c r="J59" s="25">
        <f t="shared" si="14"/>
        <v>-109863.08</v>
      </c>
      <c r="K59" s="29" t="s">
        <v>162</v>
      </c>
      <c r="L59" s="30">
        <v>0</v>
      </c>
      <c r="M59" s="30">
        <v>0</v>
      </c>
      <c r="N59" s="24">
        <f t="shared" si="3"/>
        <v>0</v>
      </c>
      <c r="O59" s="25">
        <f t="shared" si="15"/>
        <v>-5341.9199999999992</v>
      </c>
      <c r="P59" s="29" t="s">
        <v>162</v>
      </c>
      <c r="Q59" s="30">
        <v>0</v>
      </c>
      <c r="R59" s="30">
        <v>0</v>
      </c>
      <c r="S59" s="24">
        <f t="shared" si="5"/>
        <v>0</v>
      </c>
      <c r="T59" s="25">
        <f t="shared" si="16"/>
        <v>0</v>
      </c>
      <c r="U59" s="28">
        <f t="shared" si="17"/>
        <v>0</v>
      </c>
      <c r="V59" s="29" t="s">
        <v>162</v>
      </c>
      <c r="W59" s="30">
        <v>0</v>
      </c>
      <c r="X59" s="30">
        <v>0</v>
      </c>
      <c r="Y59" s="24">
        <f t="shared" si="8"/>
        <v>0</v>
      </c>
      <c r="Z59" s="25">
        <f t="shared" si="9"/>
        <v>0</v>
      </c>
      <c r="AA59" s="29" t="s">
        <v>162</v>
      </c>
      <c r="AB59" s="30">
        <v>0</v>
      </c>
      <c r="AC59" s="30">
        <v>-12918.54</v>
      </c>
      <c r="AD59" s="31">
        <f t="shared" si="10"/>
        <v>-12918.54</v>
      </c>
      <c r="AE59" s="30">
        <f t="shared" si="18"/>
        <v>-12918.54</v>
      </c>
      <c r="AF59" s="29" t="s">
        <v>162</v>
      </c>
      <c r="AG59" s="32">
        <v>0</v>
      </c>
      <c r="AH59" s="32">
        <v>0</v>
      </c>
      <c r="AI59" s="24">
        <f t="shared" si="12"/>
        <v>0</v>
      </c>
      <c r="AJ59" s="25">
        <f t="shared" si="19"/>
        <v>12918.54</v>
      </c>
      <c r="AK59" s="29" t="s">
        <v>162</v>
      </c>
    </row>
    <row r="60" spans="1:37" s="22" customFormat="1" x14ac:dyDescent="0.25">
      <c r="A60" s="21">
        <v>556</v>
      </c>
      <c r="B60" s="22" t="s">
        <v>91</v>
      </c>
      <c r="C60" s="23">
        <v>1772138.1299999997</v>
      </c>
      <c r="D60" s="24">
        <v>1933389.6000000006</v>
      </c>
      <c r="E60" s="25">
        <f t="shared" si="0"/>
        <v>161251.4700000009</v>
      </c>
      <c r="F60" s="29" t="s">
        <v>162</v>
      </c>
      <c r="G60" s="27">
        <v>84856.630000000019</v>
      </c>
      <c r="H60" s="27">
        <v>1836082.1000000003</v>
      </c>
      <c r="I60" s="24">
        <f t="shared" si="1"/>
        <v>1920938.7300000004</v>
      </c>
      <c r="J60" s="25">
        <f t="shared" si="14"/>
        <v>-12450.870000000112</v>
      </c>
      <c r="K60" s="29" t="s">
        <v>162</v>
      </c>
      <c r="L60" s="30">
        <v>72726.109999999986</v>
      </c>
      <c r="M60" s="30">
        <v>1707990.8399999996</v>
      </c>
      <c r="N60" s="24">
        <f t="shared" si="3"/>
        <v>1780716.9499999997</v>
      </c>
      <c r="O60" s="25">
        <f t="shared" si="15"/>
        <v>-140221.78000000073</v>
      </c>
      <c r="P60" s="29" t="s">
        <v>162</v>
      </c>
      <c r="Q60" s="30">
        <v>90355.650000000009</v>
      </c>
      <c r="R60" s="30">
        <v>1554617.2299999997</v>
      </c>
      <c r="S60" s="24">
        <f t="shared" si="5"/>
        <v>1644972.8799999997</v>
      </c>
      <c r="T60" s="25">
        <f t="shared" si="16"/>
        <v>-135744.07000000007</v>
      </c>
      <c r="U60" s="28">
        <f t="shared" si="17"/>
        <v>-7.6230009491401809E-2</v>
      </c>
      <c r="V60" s="29" t="s">
        <v>162</v>
      </c>
      <c r="W60" s="30">
        <v>501410.54000000004</v>
      </c>
      <c r="X60" s="30">
        <v>1162296.02</v>
      </c>
      <c r="Y60" s="24">
        <f t="shared" si="8"/>
        <v>1663706.56</v>
      </c>
      <c r="Z60" s="25">
        <f t="shared" si="9"/>
        <v>18733.6800000004</v>
      </c>
      <c r="AA60" s="29" t="s">
        <v>162</v>
      </c>
      <c r="AB60" s="30">
        <v>42082.909999999989</v>
      </c>
      <c r="AC60" s="30">
        <v>1488731.840000001</v>
      </c>
      <c r="AD60" s="31">
        <f t="shared" si="10"/>
        <v>1530814.7500000009</v>
      </c>
      <c r="AE60" s="30">
        <f t="shared" si="18"/>
        <v>-132891.80999999912</v>
      </c>
      <c r="AF60" s="29" t="s">
        <v>162</v>
      </c>
      <c r="AG60" s="32">
        <v>0</v>
      </c>
      <c r="AH60" s="32">
        <v>1661410.83</v>
      </c>
      <c r="AI60" s="24">
        <f t="shared" si="12"/>
        <v>1661410.83</v>
      </c>
      <c r="AJ60" s="25">
        <f t="shared" si="19"/>
        <v>130596.07999999914</v>
      </c>
      <c r="AK60" s="29" t="s">
        <v>162</v>
      </c>
    </row>
    <row r="61" spans="1:37" s="22" customFormat="1" x14ac:dyDescent="0.25">
      <c r="A61" s="21">
        <v>560</v>
      </c>
      <c r="B61" s="22" t="s">
        <v>68</v>
      </c>
      <c r="C61" s="23">
        <v>925183.33</v>
      </c>
      <c r="D61" s="24">
        <v>1173525.7899999993</v>
      </c>
      <c r="E61" s="25">
        <f t="shared" si="0"/>
        <v>248342.45999999938</v>
      </c>
      <c r="F61" s="29" t="s">
        <v>162</v>
      </c>
      <c r="G61" s="27">
        <v>55450.75999999998</v>
      </c>
      <c r="H61" s="27">
        <v>1339296.0500000007</v>
      </c>
      <c r="I61" s="24">
        <f t="shared" si="1"/>
        <v>1394746.8100000008</v>
      </c>
      <c r="J61" s="25">
        <f t="shared" si="14"/>
        <v>221221.02000000142</v>
      </c>
      <c r="K61" s="29" t="s">
        <v>162</v>
      </c>
      <c r="L61" s="30">
        <v>36962.6</v>
      </c>
      <c r="M61" s="30">
        <v>1414817.3099999919</v>
      </c>
      <c r="N61" s="24">
        <f t="shared" si="3"/>
        <v>1451779.909999992</v>
      </c>
      <c r="O61" s="25">
        <f t="shared" si="15"/>
        <v>57033.099999991246</v>
      </c>
      <c r="P61" s="29" t="s">
        <v>162</v>
      </c>
      <c r="Q61" s="30">
        <v>58365.880000000005</v>
      </c>
      <c r="R61" s="30">
        <v>1606538.8499999931</v>
      </c>
      <c r="S61" s="24">
        <f t="shared" si="5"/>
        <v>1664904.729999993</v>
      </c>
      <c r="T61" s="25">
        <f t="shared" si="16"/>
        <v>213124.820000001</v>
      </c>
      <c r="U61" s="28">
        <f t="shared" si="17"/>
        <v>0.14680243095525558</v>
      </c>
      <c r="V61" s="29" t="s">
        <v>162</v>
      </c>
      <c r="W61" s="30">
        <v>547858.71000000101</v>
      </c>
      <c r="X61" s="30">
        <v>1099626.1300000029</v>
      </c>
      <c r="Y61" s="24">
        <f t="shared" si="8"/>
        <v>1647484.840000004</v>
      </c>
      <c r="Z61" s="25">
        <f t="shared" si="9"/>
        <v>-17419.889999988955</v>
      </c>
      <c r="AA61" s="29" t="s">
        <v>162</v>
      </c>
      <c r="AB61" s="30">
        <v>102456.61000000003</v>
      </c>
      <c r="AC61" s="30">
        <v>1522160.360000002</v>
      </c>
      <c r="AD61" s="31">
        <f t="shared" si="10"/>
        <v>1624616.9700000021</v>
      </c>
      <c r="AE61" s="30">
        <f t="shared" si="18"/>
        <v>-22867.870000001974</v>
      </c>
      <c r="AF61" s="29" t="s">
        <v>162</v>
      </c>
      <c r="AG61" s="32">
        <v>0</v>
      </c>
      <c r="AH61" s="32">
        <v>1748003.4000000001</v>
      </c>
      <c r="AI61" s="24">
        <f t="shared" si="12"/>
        <v>1748003.4000000001</v>
      </c>
      <c r="AJ61" s="25">
        <f t="shared" si="19"/>
        <v>123386.42999999807</v>
      </c>
      <c r="AK61" s="29" t="s">
        <v>162</v>
      </c>
    </row>
    <row r="62" spans="1:37" s="22" customFormat="1" x14ac:dyDescent="0.25">
      <c r="A62" s="21">
        <v>561.1</v>
      </c>
      <c r="B62" s="22" t="s">
        <v>92</v>
      </c>
      <c r="C62" s="23">
        <v>1612127.2399999993</v>
      </c>
      <c r="D62" s="24">
        <v>2200565.2799999998</v>
      </c>
      <c r="E62" s="25">
        <f t="shared" si="0"/>
        <v>588438.0400000005</v>
      </c>
      <c r="F62" s="29" t="s">
        <v>162</v>
      </c>
      <c r="G62" s="27">
        <v>62571.290000000023</v>
      </c>
      <c r="H62" s="27">
        <v>1843761.2500000012</v>
      </c>
      <c r="I62" s="24">
        <f t="shared" si="1"/>
        <v>1906332.5400000012</v>
      </c>
      <c r="J62" s="25">
        <f t="shared" si="14"/>
        <v>-294232.73999999859</v>
      </c>
      <c r="K62" s="29" t="s">
        <v>162</v>
      </c>
      <c r="L62" s="30">
        <v>-101.07</v>
      </c>
      <c r="M62" s="30">
        <v>2302085.7800000026</v>
      </c>
      <c r="N62" s="24">
        <f t="shared" si="3"/>
        <v>2301984.7100000028</v>
      </c>
      <c r="O62" s="25">
        <f t="shared" si="15"/>
        <v>395652.17000000156</v>
      </c>
      <c r="P62" s="29" t="s">
        <v>162</v>
      </c>
      <c r="Q62" s="30">
        <v>0</v>
      </c>
      <c r="R62" s="30">
        <v>2686630.5900000003</v>
      </c>
      <c r="S62" s="24">
        <f t="shared" si="5"/>
        <v>2686630.5900000003</v>
      </c>
      <c r="T62" s="25">
        <f t="shared" si="16"/>
        <v>384645.87999999756</v>
      </c>
      <c r="U62" s="28">
        <f t="shared" si="17"/>
        <v>0.16709315154399834</v>
      </c>
      <c r="V62" s="29" t="s">
        <v>162</v>
      </c>
      <c r="W62" s="30">
        <v>745802.56999999972</v>
      </c>
      <c r="X62" s="30">
        <v>1232702.3599999999</v>
      </c>
      <c r="Y62" s="24">
        <f t="shared" si="8"/>
        <v>1978504.9299999997</v>
      </c>
      <c r="Z62" s="25">
        <f t="shared" si="9"/>
        <v>-708125.66000000061</v>
      </c>
      <c r="AA62" s="29" t="s">
        <v>162</v>
      </c>
      <c r="AB62" s="30">
        <v>269043.8600000001</v>
      </c>
      <c r="AC62" s="30">
        <v>2209164.6000000099</v>
      </c>
      <c r="AD62" s="31">
        <f t="shared" si="10"/>
        <v>2478208.4600000102</v>
      </c>
      <c r="AE62" s="30">
        <f t="shared" si="18"/>
        <v>499703.53000001051</v>
      </c>
      <c r="AF62" s="29" t="s">
        <v>162</v>
      </c>
      <c r="AG62" s="32">
        <v>0</v>
      </c>
      <c r="AH62" s="32">
        <v>2936223.5199999996</v>
      </c>
      <c r="AI62" s="24">
        <f t="shared" si="12"/>
        <v>2936223.5199999996</v>
      </c>
      <c r="AJ62" s="25">
        <f t="shared" si="19"/>
        <v>458015.05999998935</v>
      </c>
      <c r="AK62" s="29" t="s">
        <v>162</v>
      </c>
    </row>
    <row r="63" spans="1:37" s="22" customFormat="1" x14ac:dyDescent="0.25">
      <c r="A63" s="21">
        <v>561.20000000000005</v>
      </c>
      <c r="B63" s="22" t="s">
        <v>93</v>
      </c>
      <c r="C63" s="23">
        <v>0</v>
      </c>
      <c r="D63" s="24">
        <v>0</v>
      </c>
      <c r="E63" s="25">
        <f t="shared" si="0"/>
        <v>0</v>
      </c>
      <c r="F63" s="29" t="s">
        <v>162</v>
      </c>
      <c r="G63" s="27">
        <v>0</v>
      </c>
      <c r="H63" s="27">
        <v>0</v>
      </c>
      <c r="I63" s="24">
        <f t="shared" si="1"/>
        <v>0</v>
      </c>
      <c r="J63" s="25">
        <f t="shared" si="14"/>
        <v>0</v>
      </c>
      <c r="K63" s="29" t="s">
        <v>162</v>
      </c>
      <c r="L63" s="30">
        <v>0</v>
      </c>
      <c r="M63" s="30">
        <v>0</v>
      </c>
      <c r="N63" s="24">
        <f t="shared" si="3"/>
        <v>0</v>
      </c>
      <c r="O63" s="25">
        <f t="shared" si="15"/>
        <v>0</v>
      </c>
      <c r="P63" s="29" t="s">
        <v>162</v>
      </c>
      <c r="Q63" s="30">
        <v>0</v>
      </c>
      <c r="R63" s="30">
        <v>0</v>
      </c>
      <c r="S63" s="24">
        <f t="shared" si="5"/>
        <v>0</v>
      </c>
      <c r="T63" s="25">
        <f t="shared" si="16"/>
        <v>0</v>
      </c>
      <c r="U63" s="28">
        <f t="shared" si="17"/>
        <v>0</v>
      </c>
      <c r="V63" s="29" t="s">
        <v>162</v>
      </c>
      <c r="W63" s="30">
        <v>241366.96999999997</v>
      </c>
      <c r="X63" s="30">
        <v>15363.48</v>
      </c>
      <c r="Y63" s="24">
        <f t="shared" si="8"/>
        <v>256730.44999999998</v>
      </c>
      <c r="Z63" s="25">
        <f t="shared" si="9"/>
        <v>256730.44999999998</v>
      </c>
      <c r="AA63" s="29" t="s">
        <v>162</v>
      </c>
      <c r="AB63" s="30">
        <v>0</v>
      </c>
      <c r="AC63" s="30">
        <v>0</v>
      </c>
      <c r="AD63" s="31">
        <f t="shared" si="10"/>
        <v>0</v>
      </c>
      <c r="AE63" s="30">
        <f t="shared" si="18"/>
        <v>-256730.44999999998</v>
      </c>
      <c r="AF63" s="29" t="s">
        <v>162</v>
      </c>
      <c r="AG63" s="32">
        <v>0</v>
      </c>
      <c r="AH63" s="32">
        <v>0</v>
      </c>
      <c r="AI63" s="24">
        <f t="shared" si="12"/>
        <v>0</v>
      </c>
      <c r="AJ63" s="25">
        <f t="shared" si="19"/>
        <v>0</v>
      </c>
      <c r="AK63" s="29" t="s">
        <v>162</v>
      </c>
    </row>
    <row r="64" spans="1:37" s="22" customFormat="1" x14ac:dyDescent="0.25">
      <c r="A64" s="21">
        <v>561.29999999999995</v>
      </c>
      <c r="B64" s="22" t="s">
        <v>94</v>
      </c>
      <c r="C64" s="23">
        <v>0</v>
      </c>
      <c r="D64" s="24">
        <v>0</v>
      </c>
      <c r="E64" s="25">
        <f t="shared" si="0"/>
        <v>0</v>
      </c>
      <c r="F64" s="29" t="s">
        <v>162</v>
      </c>
      <c r="G64" s="27">
        <v>0</v>
      </c>
      <c r="H64" s="27">
        <v>0</v>
      </c>
      <c r="I64" s="24">
        <f t="shared" si="1"/>
        <v>0</v>
      </c>
      <c r="J64" s="25">
        <f t="shared" si="14"/>
        <v>0</v>
      </c>
      <c r="K64" s="29" t="s">
        <v>162</v>
      </c>
      <c r="L64" s="30">
        <v>0</v>
      </c>
      <c r="M64" s="30">
        <v>0</v>
      </c>
      <c r="N64" s="24">
        <f t="shared" si="3"/>
        <v>0</v>
      </c>
      <c r="O64" s="25">
        <f t="shared" si="15"/>
        <v>0</v>
      </c>
      <c r="P64" s="29" t="s">
        <v>162</v>
      </c>
      <c r="Q64" s="30">
        <v>0</v>
      </c>
      <c r="R64" s="30">
        <v>0</v>
      </c>
      <c r="S64" s="24">
        <f t="shared" si="5"/>
        <v>0</v>
      </c>
      <c r="T64" s="25">
        <f t="shared" si="16"/>
        <v>0</v>
      </c>
      <c r="U64" s="28">
        <f t="shared" si="17"/>
        <v>0</v>
      </c>
      <c r="V64" s="29" t="s">
        <v>162</v>
      </c>
      <c r="W64" s="30">
        <v>149238.45999999996</v>
      </c>
      <c r="X64" s="30">
        <v>0</v>
      </c>
      <c r="Y64" s="24">
        <f t="shared" si="8"/>
        <v>149238.45999999996</v>
      </c>
      <c r="Z64" s="25">
        <f t="shared" si="9"/>
        <v>149238.45999999996</v>
      </c>
      <c r="AA64" s="29" t="s">
        <v>162</v>
      </c>
      <c r="AB64" s="30">
        <v>0</v>
      </c>
      <c r="AC64" s="30">
        <v>0</v>
      </c>
      <c r="AD64" s="31">
        <f t="shared" si="10"/>
        <v>0</v>
      </c>
      <c r="AE64" s="30">
        <f t="shared" si="18"/>
        <v>-149238.45999999996</v>
      </c>
      <c r="AF64" s="29" t="s">
        <v>162</v>
      </c>
      <c r="AG64" s="32">
        <v>0</v>
      </c>
      <c r="AH64" s="32">
        <v>0</v>
      </c>
      <c r="AI64" s="24">
        <f t="shared" si="12"/>
        <v>0</v>
      </c>
      <c r="AJ64" s="25">
        <f t="shared" si="19"/>
        <v>0</v>
      </c>
      <c r="AK64" s="29" t="s">
        <v>162</v>
      </c>
    </row>
    <row r="65" spans="1:37" s="22" customFormat="1" x14ac:dyDescent="0.25">
      <c r="A65" s="21">
        <v>561.5</v>
      </c>
      <c r="B65" s="22" t="s">
        <v>95</v>
      </c>
      <c r="C65" s="23">
        <v>0</v>
      </c>
      <c r="D65" s="24">
        <v>0</v>
      </c>
      <c r="E65" s="25">
        <f t="shared" si="0"/>
        <v>0</v>
      </c>
      <c r="F65" s="29" t="s">
        <v>162</v>
      </c>
      <c r="G65" s="27">
        <v>0</v>
      </c>
      <c r="H65" s="27">
        <v>757616.0199999999</v>
      </c>
      <c r="I65" s="24">
        <f t="shared" si="1"/>
        <v>757616.0199999999</v>
      </c>
      <c r="J65" s="25">
        <f t="shared" si="14"/>
        <v>757616.0199999999</v>
      </c>
      <c r="K65" s="29" t="s">
        <v>162</v>
      </c>
      <c r="L65" s="30">
        <v>0</v>
      </c>
      <c r="M65" s="30">
        <v>812991.67000000027</v>
      </c>
      <c r="N65" s="24">
        <f t="shared" si="3"/>
        <v>812991.67000000027</v>
      </c>
      <c r="O65" s="25">
        <f t="shared" si="15"/>
        <v>55375.650000000373</v>
      </c>
      <c r="P65" s="29" t="s">
        <v>162</v>
      </c>
      <c r="Q65" s="30">
        <v>0</v>
      </c>
      <c r="R65" s="30">
        <v>990247.34999999905</v>
      </c>
      <c r="S65" s="24">
        <f t="shared" si="5"/>
        <v>990247.34999999905</v>
      </c>
      <c r="T65" s="25">
        <f t="shared" si="16"/>
        <v>177255.67999999877</v>
      </c>
      <c r="U65" s="28">
        <f t="shared" si="17"/>
        <v>0.21802890059131691</v>
      </c>
      <c r="V65" s="29" t="s">
        <v>162</v>
      </c>
      <c r="W65" s="30">
        <v>328170.01000000024</v>
      </c>
      <c r="X65" s="30">
        <v>553469.90000000014</v>
      </c>
      <c r="Y65" s="24">
        <f t="shared" si="8"/>
        <v>881639.91000000038</v>
      </c>
      <c r="Z65" s="25">
        <f t="shared" si="9"/>
        <v>-108607.43999999866</v>
      </c>
      <c r="AA65" s="29" t="s">
        <v>162</v>
      </c>
      <c r="AB65" s="30">
        <v>47897.229999999989</v>
      </c>
      <c r="AC65" s="30">
        <v>837691.27000000025</v>
      </c>
      <c r="AD65" s="31">
        <f t="shared" si="10"/>
        <v>885588.50000000023</v>
      </c>
      <c r="AE65" s="30">
        <f t="shared" si="18"/>
        <v>3948.589999999851</v>
      </c>
      <c r="AF65" s="29" t="s">
        <v>162</v>
      </c>
      <c r="AG65" s="32">
        <v>0</v>
      </c>
      <c r="AH65" s="32">
        <v>889338.91999999993</v>
      </c>
      <c r="AI65" s="24">
        <f t="shared" si="12"/>
        <v>889338.91999999993</v>
      </c>
      <c r="AJ65" s="25">
        <f t="shared" si="19"/>
        <v>3750.4199999996927</v>
      </c>
      <c r="AK65" s="29" t="s">
        <v>162</v>
      </c>
    </row>
    <row r="66" spans="1:37" s="22" customFormat="1" x14ac:dyDescent="0.25">
      <c r="A66" s="21">
        <v>561.6</v>
      </c>
      <c r="B66" s="22" t="s">
        <v>96</v>
      </c>
      <c r="C66" s="23">
        <v>0</v>
      </c>
      <c r="D66" s="24">
        <v>0</v>
      </c>
      <c r="E66" s="25">
        <f t="shared" si="0"/>
        <v>0</v>
      </c>
      <c r="F66" s="29" t="s">
        <v>162</v>
      </c>
      <c r="G66" s="27">
        <v>43819.749999999993</v>
      </c>
      <c r="H66" s="27">
        <v>0</v>
      </c>
      <c r="I66" s="24">
        <f t="shared" si="1"/>
        <v>43819.749999999993</v>
      </c>
      <c r="J66" s="25">
        <f t="shared" si="14"/>
        <v>43819.749999999993</v>
      </c>
      <c r="K66" s="29" t="s">
        <v>162</v>
      </c>
      <c r="L66" s="30">
        <v>3733.0299999999993</v>
      </c>
      <c r="M66" s="30">
        <v>0</v>
      </c>
      <c r="N66" s="24">
        <f t="shared" si="3"/>
        <v>3733.0299999999993</v>
      </c>
      <c r="O66" s="25">
        <f t="shared" si="15"/>
        <v>-40086.719999999994</v>
      </c>
      <c r="P66" s="29" t="s">
        <v>162</v>
      </c>
      <c r="Q66" s="30">
        <v>11658.25</v>
      </c>
      <c r="R66" s="30">
        <v>0</v>
      </c>
      <c r="S66" s="24">
        <f t="shared" si="5"/>
        <v>11658.25</v>
      </c>
      <c r="T66" s="25">
        <f t="shared" si="16"/>
        <v>7925.2200000000012</v>
      </c>
      <c r="U66" s="28">
        <f t="shared" si="17"/>
        <v>2.1229992794057382</v>
      </c>
      <c r="V66" s="29" t="s">
        <v>162</v>
      </c>
      <c r="W66" s="30">
        <v>16670.930000000004</v>
      </c>
      <c r="X66" s="30">
        <v>357.65999999999997</v>
      </c>
      <c r="Y66" s="24">
        <f t="shared" si="8"/>
        <v>17028.590000000004</v>
      </c>
      <c r="Z66" s="25">
        <f t="shared" si="9"/>
        <v>5370.3400000000038</v>
      </c>
      <c r="AA66" s="29" t="s">
        <v>162</v>
      </c>
      <c r="AB66" s="30">
        <v>5560.51</v>
      </c>
      <c r="AC66" s="30">
        <v>-9487.01</v>
      </c>
      <c r="AD66" s="31">
        <f t="shared" si="10"/>
        <v>-3926.5</v>
      </c>
      <c r="AE66" s="30">
        <f t="shared" si="18"/>
        <v>-20955.090000000004</v>
      </c>
      <c r="AF66" s="29" t="s">
        <v>162</v>
      </c>
      <c r="AG66" s="32">
        <v>0</v>
      </c>
      <c r="AH66" s="32">
        <v>0</v>
      </c>
      <c r="AI66" s="24">
        <f t="shared" si="12"/>
        <v>0</v>
      </c>
      <c r="AJ66" s="25">
        <f t="shared" si="19"/>
        <v>3926.5</v>
      </c>
      <c r="AK66" s="29" t="s">
        <v>162</v>
      </c>
    </row>
    <row r="67" spans="1:37" s="22" customFormat="1" x14ac:dyDescent="0.25">
      <c r="A67" s="21">
        <v>562</v>
      </c>
      <c r="B67" s="22" t="s">
        <v>97</v>
      </c>
      <c r="C67" s="23">
        <v>7888.670000000001</v>
      </c>
      <c r="D67" s="24">
        <v>854.6400000000001</v>
      </c>
      <c r="E67" s="25">
        <f t="shared" si="0"/>
        <v>-7034.0300000000007</v>
      </c>
      <c r="F67" s="29" t="s">
        <v>162</v>
      </c>
      <c r="G67" s="27">
        <v>0</v>
      </c>
      <c r="H67" s="27">
        <v>0</v>
      </c>
      <c r="I67" s="24">
        <f t="shared" si="1"/>
        <v>0</v>
      </c>
      <c r="J67" s="25">
        <f t="shared" si="14"/>
        <v>-854.6400000000001</v>
      </c>
      <c r="K67" s="29" t="s">
        <v>162</v>
      </c>
      <c r="L67" s="30">
        <v>15845.839999999995</v>
      </c>
      <c r="M67" s="30">
        <v>0</v>
      </c>
      <c r="N67" s="24">
        <f t="shared" si="3"/>
        <v>15845.839999999995</v>
      </c>
      <c r="O67" s="25">
        <f t="shared" si="15"/>
        <v>15845.839999999995</v>
      </c>
      <c r="P67" s="29" t="s">
        <v>162</v>
      </c>
      <c r="Q67" s="30">
        <v>5599.0499999999975</v>
      </c>
      <c r="R67" s="30">
        <v>0</v>
      </c>
      <c r="S67" s="24">
        <f t="shared" si="5"/>
        <v>5599.0499999999975</v>
      </c>
      <c r="T67" s="25">
        <f t="shared" si="16"/>
        <v>-10246.789999999997</v>
      </c>
      <c r="U67" s="28">
        <f t="shared" si="17"/>
        <v>-0.64665489491248185</v>
      </c>
      <c r="V67" s="29" t="s">
        <v>162</v>
      </c>
      <c r="W67" s="30">
        <v>26125.279999999999</v>
      </c>
      <c r="X67" s="30">
        <v>340.46</v>
      </c>
      <c r="Y67" s="24">
        <f t="shared" si="8"/>
        <v>26465.739999999998</v>
      </c>
      <c r="Z67" s="25">
        <f t="shared" si="9"/>
        <v>20866.690000000002</v>
      </c>
      <c r="AA67" s="29" t="s">
        <v>162</v>
      </c>
      <c r="AB67" s="30">
        <v>21551.529999999995</v>
      </c>
      <c r="AC67" s="30">
        <v>15613.029999999999</v>
      </c>
      <c r="AD67" s="31">
        <f t="shared" si="10"/>
        <v>37164.559999999998</v>
      </c>
      <c r="AE67" s="30">
        <f t="shared" si="18"/>
        <v>10698.82</v>
      </c>
      <c r="AF67" s="29" t="s">
        <v>162</v>
      </c>
      <c r="AG67" s="32">
        <v>0</v>
      </c>
      <c r="AH67" s="32">
        <v>0</v>
      </c>
      <c r="AI67" s="24">
        <f t="shared" si="12"/>
        <v>0</v>
      </c>
      <c r="AJ67" s="25">
        <f t="shared" si="19"/>
        <v>-37164.559999999998</v>
      </c>
      <c r="AK67" s="29" t="s">
        <v>162</v>
      </c>
    </row>
    <row r="68" spans="1:37" s="22" customFormat="1" x14ac:dyDescent="0.25">
      <c r="A68" s="21">
        <v>563</v>
      </c>
      <c r="B68" s="22" t="s">
        <v>98</v>
      </c>
      <c r="C68" s="23">
        <v>96687.92</v>
      </c>
      <c r="D68" s="24">
        <v>98839.900000000009</v>
      </c>
      <c r="E68" s="25">
        <f t="shared" si="0"/>
        <v>2151.9800000000105</v>
      </c>
      <c r="F68" s="29" t="s">
        <v>162</v>
      </c>
      <c r="G68" s="27">
        <v>94311.310000000056</v>
      </c>
      <c r="H68" s="27">
        <v>8351.1</v>
      </c>
      <c r="I68" s="24">
        <f t="shared" si="1"/>
        <v>102662.41000000006</v>
      </c>
      <c r="J68" s="25">
        <f t="shared" si="14"/>
        <v>3822.510000000053</v>
      </c>
      <c r="K68" s="29" t="s">
        <v>162</v>
      </c>
      <c r="L68" s="30">
        <v>95227.589999999982</v>
      </c>
      <c r="M68" s="30">
        <v>0</v>
      </c>
      <c r="N68" s="24">
        <f t="shared" si="3"/>
        <v>95227.589999999982</v>
      </c>
      <c r="O68" s="25">
        <f t="shared" si="15"/>
        <v>-7434.8200000000797</v>
      </c>
      <c r="P68" s="29" t="s">
        <v>162</v>
      </c>
      <c r="Q68" s="30">
        <v>87296.680000000051</v>
      </c>
      <c r="R68" s="30">
        <v>0</v>
      </c>
      <c r="S68" s="24">
        <f t="shared" si="5"/>
        <v>87296.680000000051</v>
      </c>
      <c r="T68" s="25">
        <f t="shared" si="16"/>
        <v>-7930.9099999999307</v>
      </c>
      <c r="U68" s="28">
        <f t="shared" si="17"/>
        <v>-8.3283741613117926E-2</v>
      </c>
      <c r="V68" s="29" t="s">
        <v>162</v>
      </c>
      <c r="W68" s="30">
        <v>66798.130000000019</v>
      </c>
      <c r="X68" s="30">
        <v>3090.0800000000004</v>
      </c>
      <c r="Y68" s="24">
        <f t="shared" si="8"/>
        <v>69888.210000000021</v>
      </c>
      <c r="Z68" s="25">
        <f t="shared" si="9"/>
        <v>-17408.47000000003</v>
      </c>
      <c r="AA68" s="29" t="s">
        <v>162</v>
      </c>
      <c r="AB68" s="30">
        <v>43323.539999999986</v>
      </c>
      <c r="AC68" s="30">
        <v>1060753.5900000001</v>
      </c>
      <c r="AD68" s="31">
        <f t="shared" si="10"/>
        <v>1104077.1300000001</v>
      </c>
      <c r="AE68" s="30">
        <f t="shared" si="18"/>
        <v>1034188.9200000002</v>
      </c>
      <c r="AF68" s="29" t="s">
        <v>76</v>
      </c>
      <c r="AG68" s="32">
        <v>0</v>
      </c>
      <c r="AH68" s="32">
        <v>930394</v>
      </c>
      <c r="AI68" s="24">
        <f t="shared" si="12"/>
        <v>930394</v>
      </c>
      <c r="AJ68" s="25">
        <f t="shared" si="19"/>
        <v>-173683.13000000012</v>
      </c>
      <c r="AK68" s="29" t="s">
        <v>162</v>
      </c>
    </row>
    <row r="69" spans="1:37" s="22" customFormat="1" ht="31.5" x14ac:dyDescent="0.25">
      <c r="A69" s="21">
        <v>566</v>
      </c>
      <c r="B69" s="22" t="s">
        <v>99</v>
      </c>
      <c r="C69" s="23">
        <v>1122253.3900000004</v>
      </c>
      <c r="D69" s="24">
        <v>1710125.55</v>
      </c>
      <c r="E69" s="25">
        <f t="shared" ref="E69:E108" si="20">D69-C69</f>
        <v>587872.15999999968</v>
      </c>
      <c r="F69" s="29" t="s">
        <v>162</v>
      </c>
      <c r="G69" s="27">
        <v>3226540.330000001</v>
      </c>
      <c r="H69" s="27">
        <v>1219061.5099999991</v>
      </c>
      <c r="I69" s="24">
        <f t="shared" ref="I69:I108" si="21">G69+H69</f>
        <v>4445601.84</v>
      </c>
      <c r="J69" s="25">
        <f t="shared" ref="J69:J100" si="22">I69-D69</f>
        <v>2735476.29</v>
      </c>
      <c r="K69" s="26" t="s">
        <v>100</v>
      </c>
      <c r="L69" s="30">
        <v>3637902.0699999952</v>
      </c>
      <c r="M69" s="30">
        <v>1238554.560000001</v>
      </c>
      <c r="N69" s="24">
        <f t="shared" ref="N69:N108" si="23">L69+M69</f>
        <v>4876456.6299999962</v>
      </c>
      <c r="O69" s="25">
        <f t="shared" ref="O69:O100" si="24">N69-I69</f>
        <v>430854.78999999631</v>
      </c>
      <c r="P69" s="29" t="s">
        <v>162</v>
      </c>
      <c r="Q69" s="30">
        <v>1816804.1999999995</v>
      </c>
      <c r="R69" s="30">
        <v>614251.42999999889</v>
      </c>
      <c r="S69" s="24">
        <f t="shared" ref="S69:S108" si="25">Q69+R69</f>
        <v>2431055.6299999985</v>
      </c>
      <c r="T69" s="25">
        <f t="shared" ref="T69:T100" si="26">S69-N69</f>
        <v>-2445400.9999999977</v>
      </c>
      <c r="U69" s="28">
        <f t="shared" ref="U69:U100" si="27">IF(AND(N69=0, T69&gt;0),1,IF(T69=0,0,IF(AND(N69=0,T69&lt;0),-1,IF(AND(T69&gt;0,N69&lt;0),ABS(T69/N69),T69/N69))))</f>
        <v>-0.50147088050693878</v>
      </c>
      <c r="V69" s="29" t="s">
        <v>162</v>
      </c>
      <c r="W69" s="30">
        <v>2083848.1799999969</v>
      </c>
      <c r="X69" s="30">
        <v>264459.22000000003</v>
      </c>
      <c r="Y69" s="24">
        <f t="shared" si="8"/>
        <v>2348307.3999999971</v>
      </c>
      <c r="Z69" s="25">
        <f t="shared" ref="Z69:Z101" si="28">Y69-S69</f>
        <v>-82748.230000001378</v>
      </c>
      <c r="AA69" s="29" t="s">
        <v>162</v>
      </c>
      <c r="AB69" s="30">
        <v>895675.06000000041</v>
      </c>
      <c r="AC69" s="30">
        <v>2418896.1499999962</v>
      </c>
      <c r="AD69" s="31">
        <f t="shared" si="10"/>
        <v>3314571.2099999967</v>
      </c>
      <c r="AE69" s="30">
        <f t="shared" ref="AE69:AE100" si="29">AD69-Y69</f>
        <v>966263.80999999959</v>
      </c>
      <c r="AF69" s="29" t="s">
        <v>162</v>
      </c>
      <c r="AG69" s="32">
        <v>0</v>
      </c>
      <c r="AH69" s="32">
        <v>2630149.4500000002</v>
      </c>
      <c r="AI69" s="24">
        <f t="shared" ref="AI69:AI108" si="30">AG69+AH69</f>
        <v>2630149.4500000002</v>
      </c>
      <c r="AJ69" s="25">
        <f t="shared" ref="AJ69:AJ100" si="31">AI69-AD69</f>
        <v>-684421.75999999652</v>
      </c>
      <c r="AK69" s="29" t="s">
        <v>162</v>
      </c>
    </row>
    <row r="70" spans="1:37" s="22" customFormat="1" x14ac:dyDescent="0.25">
      <c r="A70" s="21">
        <v>567</v>
      </c>
      <c r="B70" s="22" t="s">
        <v>101</v>
      </c>
      <c r="C70" s="23">
        <v>0</v>
      </c>
      <c r="D70" s="24">
        <v>0</v>
      </c>
      <c r="E70" s="25">
        <f t="shared" si="20"/>
        <v>0</v>
      </c>
      <c r="F70" s="29" t="s">
        <v>162</v>
      </c>
      <c r="G70" s="27">
        <v>0</v>
      </c>
      <c r="H70" s="27">
        <v>0</v>
      </c>
      <c r="I70" s="24">
        <f t="shared" si="21"/>
        <v>0</v>
      </c>
      <c r="J70" s="25">
        <f t="shared" si="22"/>
        <v>0</v>
      </c>
      <c r="K70" s="29" t="s">
        <v>162</v>
      </c>
      <c r="L70" s="30">
        <v>0</v>
      </c>
      <c r="M70" s="30">
        <v>0</v>
      </c>
      <c r="N70" s="24">
        <f t="shared" si="23"/>
        <v>0</v>
      </c>
      <c r="O70" s="25">
        <f t="shared" si="24"/>
        <v>0</v>
      </c>
      <c r="P70" s="29" t="s">
        <v>162</v>
      </c>
      <c r="Q70" s="30">
        <v>0</v>
      </c>
      <c r="R70" s="30">
        <v>0</v>
      </c>
      <c r="S70" s="24">
        <f t="shared" si="25"/>
        <v>0</v>
      </c>
      <c r="T70" s="25">
        <f t="shared" si="26"/>
        <v>0</v>
      </c>
      <c r="U70" s="28">
        <f t="shared" si="27"/>
        <v>0</v>
      </c>
      <c r="V70" s="29" t="s">
        <v>162</v>
      </c>
      <c r="W70" s="30">
        <v>0</v>
      </c>
      <c r="X70" s="30">
        <v>0</v>
      </c>
      <c r="Y70" s="24">
        <f t="shared" si="8"/>
        <v>0</v>
      </c>
      <c r="Z70" s="25">
        <f t="shared" si="28"/>
        <v>0</v>
      </c>
      <c r="AA70" s="29" t="s">
        <v>162</v>
      </c>
      <c r="AB70" s="30">
        <v>0</v>
      </c>
      <c r="AC70" s="30">
        <v>92135</v>
      </c>
      <c r="AD70" s="31">
        <f t="shared" si="10"/>
        <v>92135</v>
      </c>
      <c r="AE70" s="30">
        <f t="shared" si="29"/>
        <v>92135</v>
      </c>
      <c r="AF70" s="29" t="s">
        <v>162</v>
      </c>
      <c r="AG70" s="32">
        <v>0</v>
      </c>
      <c r="AH70" s="32">
        <v>0</v>
      </c>
      <c r="AI70" s="24">
        <f t="shared" si="30"/>
        <v>0</v>
      </c>
      <c r="AJ70" s="25">
        <f t="shared" si="31"/>
        <v>-92135</v>
      </c>
      <c r="AK70" s="29" t="s">
        <v>162</v>
      </c>
    </row>
    <row r="71" spans="1:37" s="22" customFormat="1" x14ac:dyDescent="0.25">
      <c r="A71" s="21">
        <v>570</v>
      </c>
      <c r="B71" s="22" t="s">
        <v>102</v>
      </c>
      <c r="C71" s="23">
        <v>314335.73</v>
      </c>
      <c r="D71" s="24">
        <v>262716.71000000002</v>
      </c>
      <c r="E71" s="25">
        <f t="shared" si="20"/>
        <v>-51619.01999999996</v>
      </c>
      <c r="F71" s="29" t="s">
        <v>162</v>
      </c>
      <c r="G71" s="27">
        <v>303976.82</v>
      </c>
      <c r="H71" s="27">
        <v>0</v>
      </c>
      <c r="I71" s="24">
        <f t="shared" si="21"/>
        <v>303976.82</v>
      </c>
      <c r="J71" s="25">
        <f t="shared" si="22"/>
        <v>41260.109999999986</v>
      </c>
      <c r="K71" s="29" t="s">
        <v>162</v>
      </c>
      <c r="L71" s="30">
        <v>319472.95999999979</v>
      </c>
      <c r="M71" s="30">
        <v>0</v>
      </c>
      <c r="N71" s="24">
        <f t="shared" si="23"/>
        <v>319472.95999999979</v>
      </c>
      <c r="O71" s="25">
        <f t="shared" si="24"/>
        <v>15496.139999999781</v>
      </c>
      <c r="P71" s="29" t="s">
        <v>162</v>
      </c>
      <c r="Q71" s="30">
        <v>409542.88000000035</v>
      </c>
      <c r="R71" s="30">
        <v>33717.089999999997</v>
      </c>
      <c r="S71" s="24">
        <f t="shared" si="25"/>
        <v>443259.97000000032</v>
      </c>
      <c r="T71" s="25">
        <f t="shared" si="26"/>
        <v>123787.01000000053</v>
      </c>
      <c r="U71" s="28">
        <f t="shared" si="27"/>
        <v>0.38747257357868603</v>
      </c>
      <c r="V71" s="29" t="s">
        <v>162</v>
      </c>
      <c r="W71" s="30">
        <v>593343.9500000003</v>
      </c>
      <c r="X71" s="30">
        <v>125678.84999999998</v>
      </c>
      <c r="Y71" s="24">
        <f>W71+X71</f>
        <v>719022.80000000028</v>
      </c>
      <c r="Z71" s="25">
        <f>Y71-S71</f>
        <v>275762.82999999996</v>
      </c>
      <c r="AA71" s="29" t="s">
        <v>162</v>
      </c>
      <c r="AB71" s="30">
        <v>243873.83999999988</v>
      </c>
      <c r="AC71" s="30">
        <v>1076739.1199999994</v>
      </c>
      <c r="AD71" s="31">
        <f>AB71+AC71</f>
        <v>1320612.9599999993</v>
      </c>
      <c r="AE71" s="30">
        <f t="shared" si="29"/>
        <v>601590.15999999898</v>
      </c>
      <c r="AF71" s="29" t="s">
        <v>162</v>
      </c>
      <c r="AG71" s="32">
        <v>0</v>
      </c>
      <c r="AH71" s="32">
        <v>593689.65</v>
      </c>
      <c r="AI71" s="24">
        <f t="shared" si="30"/>
        <v>593689.65</v>
      </c>
      <c r="AJ71" s="25">
        <f t="shared" si="31"/>
        <v>-726923.30999999924</v>
      </c>
      <c r="AK71" s="29" t="s">
        <v>162</v>
      </c>
    </row>
    <row r="72" spans="1:37" s="22" customFormat="1" ht="43.9" customHeight="1" x14ac:dyDescent="0.25">
      <c r="A72" s="21">
        <v>571</v>
      </c>
      <c r="B72" s="22" t="s">
        <v>103</v>
      </c>
      <c r="C72" s="23">
        <v>77980.639999999999</v>
      </c>
      <c r="D72" s="24">
        <v>185450.73</v>
      </c>
      <c r="E72" s="25">
        <f t="shared" si="20"/>
        <v>107470.09000000001</v>
      </c>
      <c r="F72" s="29" t="s">
        <v>162</v>
      </c>
      <c r="G72" s="27">
        <v>157737.66999999993</v>
      </c>
      <c r="H72" s="27">
        <v>0</v>
      </c>
      <c r="I72" s="24">
        <f t="shared" si="21"/>
        <v>157737.66999999993</v>
      </c>
      <c r="J72" s="25">
        <f t="shared" si="22"/>
        <v>-27713.060000000085</v>
      </c>
      <c r="K72" s="29" t="s">
        <v>162</v>
      </c>
      <c r="L72" s="30">
        <v>147879.67999999993</v>
      </c>
      <c r="M72" s="30">
        <v>0</v>
      </c>
      <c r="N72" s="24">
        <f t="shared" si="23"/>
        <v>147879.67999999993</v>
      </c>
      <c r="O72" s="25">
        <f t="shared" si="24"/>
        <v>-9857.9899999999907</v>
      </c>
      <c r="P72" s="29" t="s">
        <v>162</v>
      </c>
      <c r="Q72" s="30">
        <v>107088.79000000002</v>
      </c>
      <c r="R72" s="30">
        <v>0</v>
      </c>
      <c r="S72" s="24">
        <f t="shared" si="25"/>
        <v>107088.79000000002</v>
      </c>
      <c r="T72" s="25">
        <f t="shared" si="26"/>
        <v>-40790.889999999912</v>
      </c>
      <c r="U72" s="28">
        <f t="shared" si="27"/>
        <v>-0.27583837076195949</v>
      </c>
      <c r="V72" s="29" t="s">
        <v>162</v>
      </c>
      <c r="W72" s="30">
        <v>91819.270000000033</v>
      </c>
      <c r="X72" s="30">
        <v>7606.28</v>
      </c>
      <c r="Y72" s="24">
        <f>W72+X72</f>
        <v>99425.550000000032</v>
      </c>
      <c r="Z72" s="25">
        <f>Y72-S72</f>
        <v>-7663.2399999999907</v>
      </c>
      <c r="AA72" s="29" t="s">
        <v>162</v>
      </c>
      <c r="AB72" s="30">
        <v>49249.880000000026</v>
      </c>
      <c r="AC72" s="30">
        <v>6047605.2400000002</v>
      </c>
      <c r="AD72" s="31">
        <f>AB72+AC72</f>
        <v>6096855.1200000001</v>
      </c>
      <c r="AE72" s="30">
        <f t="shared" si="29"/>
        <v>5997429.5700000003</v>
      </c>
      <c r="AF72" s="26" t="s">
        <v>104</v>
      </c>
      <c r="AG72" s="32">
        <v>0</v>
      </c>
      <c r="AH72" s="32">
        <v>4274317</v>
      </c>
      <c r="AI72" s="24">
        <f t="shared" si="30"/>
        <v>4274317</v>
      </c>
      <c r="AJ72" s="25">
        <f t="shared" si="31"/>
        <v>-1822538.12</v>
      </c>
      <c r="AK72" s="29" t="s">
        <v>162</v>
      </c>
    </row>
    <row r="73" spans="1:37" s="22" customFormat="1" x14ac:dyDescent="0.25">
      <c r="A73" s="21">
        <v>573</v>
      </c>
      <c r="B73" s="22" t="s">
        <v>105</v>
      </c>
      <c r="C73" s="23">
        <v>67101.660000000018</v>
      </c>
      <c r="D73" s="24">
        <v>37876.549999999988</v>
      </c>
      <c r="E73" s="25">
        <f t="shared" si="20"/>
        <v>-29225.11000000003</v>
      </c>
      <c r="F73" s="29" t="s">
        <v>162</v>
      </c>
      <c r="G73" s="27">
        <v>52387.000000000007</v>
      </c>
      <c r="H73" s="27">
        <v>0</v>
      </c>
      <c r="I73" s="24">
        <f t="shared" si="21"/>
        <v>52387.000000000007</v>
      </c>
      <c r="J73" s="25">
        <f t="shared" si="22"/>
        <v>14510.450000000019</v>
      </c>
      <c r="K73" s="29" t="s">
        <v>162</v>
      </c>
      <c r="L73" s="30">
        <v>97483.150000000052</v>
      </c>
      <c r="M73" s="30">
        <v>0</v>
      </c>
      <c r="N73" s="24">
        <f t="shared" si="23"/>
        <v>97483.150000000052</v>
      </c>
      <c r="O73" s="25">
        <f t="shared" si="24"/>
        <v>45096.150000000045</v>
      </c>
      <c r="P73" s="29" t="s">
        <v>162</v>
      </c>
      <c r="Q73" s="30">
        <v>54212.009999999973</v>
      </c>
      <c r="R73" s="30">
        <v>10487.050000000001</v>
      </c>
      <c r="S73" s="24">
        <f t="shared" si="25"/>
        <v>64699.059999999976</v>
      </c>
      <c r="T73" s="25">
        <f t="shared" si="26"/>
        <v>-32784.090000000077</v>
      </c>
      <c r="U73" s="28">
        <f t="shared" si="27"/>
        <v>-0.33630519735974945</v>
      </c>
      <c r="V73" s="29" t="s">
        <v>162</v>
      </c>
      <c r="W73" s="30">
        <v>32783.500000000029</v>
      </c>
      <c r="X73" s="30">
        <v>165072.59000000008</v>
      </c>
      <c r="Y73" s="24">
        <f t="shared" si="8"/>
        <v>197856.09000000011</v>
      </c>
      <c r="Z73" s="25">
        <f t="shared" si="28"/>
        <v>133157.03000000014</v>
      </c>
      <c r="AA73" s="29" t="s">
        <v>162</v>
      </c>
      <c r="AB73" s="30">
        <v>5237.6200000000008</v>
      </c>
      <c r="AC73" s="30">
        <v>150096.24000000005</v>
      </c>
      <c r="AD73" s="31">
        <f t="shared" si="10"/>
        <v>155333.86000000004</v>
      </c>
      <c r="AE73" s="30">
        <f t="shared" si="29"/>
        <v>-42522.230000000069</v>
      </c>
      <c r="AF73" s="29" t="s">
        <v>162</v>
      </c>
      <c r="AG73" s="32">
        <v>0</v>
      </c>
      <c r="AH73" s="32">
        <v>122163.68999999999</v>
      </c>
      <c r="AI73" s="24">
        <f t="shared" si="30"/>
        <v>122163.68999999999</v>
      </c>
      <c r="AJ73" s="25">
        <f t="shared" si="31"/>
        <v>-33170.170000000056</v>
      </c>
      <c r="AK73" s="29" t="s">
        <v>162</v>
      </c>
    </row>
    <row r="74" spans="1:37" s="22" customFormat="1" x14ac:dyDescent="0.25">
      <c r="A74" s="21">
        <v>580</v>
      </c>
      <c r="B74" s="22" t="s">
        <v>68</v>
      </c>
      <c r="C74" s="23">
        <v>2797060.0399999991</v>
      </c>
      <c r="D74" s="24">
        <v>1455488.4200000004</v>
      </c>
      <c r="E74" s="25">
        <f t="shared" si="20"/>
        <v>-1341571.6199999987</v>
      </c>
      <c r="F74" s="29" t="s">
        <v>162</v>
      </c>
      <c r="G74" s="27">
        <v>1031127.5300000001</v>
      </c>
      <c r="H74" s="27">
        <v>218609.24999999991</v>
      </c>
      <c r="I74" s="24">
        <f t="shared" si="21"/>
        <v>1249736.78</v>
      </c>
      <c r="J74" s="25">
        <f t="shared" si="22"/>
        <v>-205751.64000000036</v>
      </c>
      <c r="K74" s="29" t="s">
        <v>162</v>
      </c>
      <c r="L74" s="30">
        <v>1047769.2799999991</v>
      </c>
      <c r="M74" s="30">
        <v>177815.8799999998</v>
      </c>
      <c r="N74" s="24">
        <f t="shared" si="23"/>
        <v>1225585.159999999</v>
      </c>
      <c r="O74" s="25">
        <f t="shared" si="24"/>
        <v>-24151.620000001043</v>
      </c>
      <c r="P74" s="29" t="s">
        <v>162</v>
      </c>
      <c r="Q74" s="30">
        <v>749340.32000000007</v>
      </c>
      <c r="R74" s="30">
        <v>448161.63000000047</v>
      </c>
      <c r="S74" s="24">
        <f t="shared" si="25"/>
        <v>1197501.9500000007</v>
      </c>
      <c r="T74" s="25">
        <f t="shared" si="26"/>
        <v>-28083.209999998333</v>
      </c>
      <c r="U74" s="28">
        <f t="shared" si="27"/>
        <v>-2.2914123731718777E-2</v>
      </c>
      <c r="V74" s="29" t="s">
        <v>162</v>
      </c>
      <c r="W74" s="30">
        <v>424792.47999999957</v>
      </c>
      <c r="X74" s="30">
        <v>695034.80999999866</v>
      </c>
      <c r="Y74" s="24">
        <f t="shared" si="8"/>
        <v>1119827.2899999982</v>
      </c>
      <c r="Z74" s="25">
        <f t="shared" si="28"/>
        <v>-77674.660000002477</v>
      </c>
      <c r="AA74" s="29" t="s">
        <v>162</v>
      </c>
      <c r="AB74" s="30">
        <v>186204.65999999983</v>
      </c>
      <c r="AC74" s="30">
        <v>809571.06999999844</v>
      </c>
      <c r="AD74" s="31">
        <f t="shared" si="10"/>
        <v>995775.72999999824</v>
      </c>
      <c r="AE74" s="30">
        <f t="shared" si="29"/>
        <v>-124051.55999999994</v>
      </c>
      <c r="AF74" s="29" t="s">
        <v>162</v>
      </c>
      <c r="AG74" s="32">
        <v>97701.62</v>
      </c>
      <c r="AH74" s="32">
        <v>1307494.54</v>
      </c>
      <c r="AI74" s="24">
        <f t="shared" si="30"/>
        <v>1405196.1600000001</v>
      </c>
      <c r="AJ74" s="25">
        <f t="shared" si="31"/>
        <v>409420.43000000191</v>
      </c>
      <c r="AK74" s="29" t="s">
        <v>162</v>
      </c>
    </row>
    <row r="75" spans="1:37" s="22" customFormat="1" x14ac:dyDescent="0.25">
      <c r="A75" s="21">
        <v>581</v>
      </c>
      <c r="B75" s="22" t="s">
        <v>106</v>
      </c>
      <c r="C75" s="23">
        <v>743222.87000000011</v>
      </c>
      <c r="D75" s="24">
        <v>793162.84000000008</v>
      </c>
      <c r="E75" s="25">
        <f t="shared" si="20"/>
        <v>49939.969999999972</v>
      </c>
      <c r="F75" s="29" t="s">
        <v>162</v>
      </c>
      <c r="G75" s="27">
        <v>0</v>
      </c>
      <c r="H75" s="27">
        <v>696917.37999999989</v>
      </c>
      <c r="I75" s="24">
        <f t="shared" si="21"/>
        <v>696917.37999999989</v>
      </c>
      <c r="J75" s="25">
        <f t="shared" si="22"/>
        <v>-96245.460000000196</v>
      </c>
      <c r="K75" s="29" t="s">
        <v>162</v>
      </c>
      <c r="L75" s="30">
        <v>0</v>
      </c>
      <c r="M75" s="30">
        <v>922049.5700000003</v>
      </c>
      <c r="N75" s="24">
        <f t="shared" si="23"/>
        <v>922049.5700000003</v>
      </c>
      <c r="O75" s="25">
        <f t="shared" si="24"/>
        <v>225132.19000000041</v>
      </c>
      <c r="P75" s="29" t="s">
        <v>162</v>
      </c>
      <c r="Q75" s="30">
        <v>0</v>
      </c>
      <c r="R75" s="30">
        <v>993632.30999999831</v>
      </c>
      <c r="S75" s="24">
        <f t="shared" si="25"/>
        <v>993632.30999999831</v>
      </c>
      <c r="T75" s="25">
        <f t="shared" si="26"/>
        <v>71582.739999998012</v>
      </c>
      <c r="U75" s="28">
        <f t="shared" si="27"/>
        <v>7.7634372737680452E-2</v>
      </c>
      <c r="V75" s="29" t="s">
        <v>162</v>
      </c>
      <c r="W75" s="30">
        <v>393425.56000000006</v>
      </c>
      <c r="X75" s="30">
        <v>429266.47999999969</v>
      </c>
      <c r="Y75" s="24">
        <f t="shared" si="8"/>
        <v>822692.0399999998</v>
      </c>
      <c r="Z75" s="25">
        <f t="shared" si="28"/>
        <v>-170940.26999999851</v>
      </c>
      <c r="AA75" s="29" t="s">
        <v>162</v>
      </c>
      <c r="AB75" s="30">
        <v>141871.56</v>
      </c>
      <c r="AC75" s="30">
        <v>798771.08999999985</v>
      </c>
      <c r="AD75" s="31">
        <f t="shared" si="10"/>
        <v>940642.64999999991</v>
      </c>
      <c r="AE75" s="30">
        <f t="shared" si="29"/>
        <v>117950.6100000001</v>
      </c>
      <c r="AF75" s="29" t="s">
        <v>162</v>
      </c>
      <c r="AG75" s="32">
        <v>0</v>
      </c>
      <c r="AH75" s="32">
        <v>1109544</v>
      </c>
      <c r="AI75" s="24">
        <f t="shared" si="30"/>
        <v>1109544</v>
      </c>
      <c r="AJ75" s="25">
        <f t="shared" si="31"/>
        <v>168901.35000000009</v>
      </c>
      <c r="AK75" s="29" t="s">
        <v>162</v>
      </c>
    </row>
    <row r="76" spans="1:37" s="22" customFormat="1" x14ac:dyDescent="0.25">
      <c r="A76" s="21">
        <v>582</v>
      </c>
      <c r="B76" s="22" t="s">
        <v>97</v>
      </c>
      <c r="C76" s="23">
        <v>195.84</v>
      </c>
      <c r="D76" s="24">
        <v>343.82</v>
      </c>
      <c r="E76" s="25">
        <f t="shared" si="20"/>
        <v>147.97999999999999</v>
      </c>
      <c r="F76" s="29" t="s">
        <v>162</v>
      </c>
      <c r="G76" s="27">
        <v>0</v>
      </c>
      <c r="H76" s="27">
        <v>0</v>
      </c>
      <c r="I76" s="24">
        <f t="shared" si="21"/>
        <v>0</v>
      </c>
      <c r="J76" s="25">
        <f t="shared" si="22"/>
        <v>-343.82</v>
      </c>
      <c r="K76" s="29" t="s">
        <v>162</v>
      </c>
      <c r="L76" s="30">
        <v>989.39999999999986</v>
      </c>
      <c r="M76" s="30">
        <v>0</v>
      </c>
      <c r="N76" s="24">
        <f t="shared" si="23"/>
        <v>989.39999999999986</v>
      </c>
      <c r="O76" s="25">
        <f t="shared" si="24"/>
        <v>989.39999999999986</v>
      </c>
      <c r="P76" s="29" t="s">
        <v>162</v>
      </c>
      <c r="Q76" s="30">
        <v>15843.149999999991</v>
      </c>
      <c r="R76" s="30">
        <v>0</v>
      </c>
      <c r="S76" s="24">
        <f t="shared" si="25"/>
        <v>15843.149999999991</v>
      </c>
      <c r="T76" s="25">
        <f t="shared" si="26"/>
        <v>14853.749999999991</v>
      </c>
      <c r="U76" s="28">
        <f t="shared" si="27"/>
        <v>15.012886597938138</v>
      </c>
      <c r="V76" s="29" t="s">
        <v>162</v>
      </c>
      <c r="W76" s="30">
        <v>34311.080000000075</v>
      </c>
      <c r="X76" s="30">
        <v>875.27999999999986</v>
      </c>
      <c r="Y76" s="24">
        <f t="shared" si="8"/>
        <v>35186.360000000073</v>
      </c>
      <c r="Z76" s="25">
        <f t="shared" si="28"/>
        <v>19343.210000000083</v>
      </c>
      <c r="AA76" s="29" t="s">
        <v>162</v>
      </c>
      <c r="AB76" s="30">
        <v>20310.930000000026</v>
      </c>
      <c r="AC76" s="30">
        <v>-19866.940000000002</v>
      </c>
      <c r="AD76" s="31">
        <f t="shared" si="10"/>
        <v>443.99000000002343</v>
      </c>
      <c r="AE76" s="30">
        <f t="shared" si="29"/>
        <v>-34742.370000000054</v>
      </c>
      <c r="AF76" s="29" t="s">
        <v>162</v>
      </c>
      <c r="AG76" s="32">
        <v>0</v>
      </c>
      <c r="AH76" s="32">
        <v>0</v>
      </c>
      <c r="AI76" s="24">
        <f t="shared" si="30"/>
        <v>0</v>
      </c>
      <c r="AJ76" s="25">
        <f t="shared" si="31"/>
        <v>-443.99000000002343</v>
      </c>
      <c r="AK76" s="29" t="s">
        <v>162</v>
      </c>
    </row>
    <row r="77" spans="1:37" s="22" customFormat="1" ht="64.900000000000006" customHeight="1" x14ac:dyDescent="0.25">
      <c r="A77" s="21">
        <v>583</v>
      </c>
      <c r="B77" s="22" t="s">
        <v>98</v>
      </c>
      <c r="C77" s="23">
        <v>16374.529999999999</v>
      </c>
      <c r="D77" s="24">
        <v>12027.820000000003</v>
      </c>
      <c r="E77" s="25">
        <f t="shared" si="20"/>
        <v>-4346.7099999999955</v>
      </c>
      <c r="F77" s="29" t="s">
        <v>162</v>
      </c>
      <c r="G77" s="27">
        <v>29723.05</v>
      </c>
      <c r="H77" s="27">
        <v>0</v>
      </c>
      <c r="I77" s="24">
        <f t="shared" si="21"/>
        <v>29723.05</v>
      </c>
      <c r="J77" s="25">
        <f t="shared" si="22"/>
        <v>17695.229999999996</v>
      </c>
      <c r="K77" s="29" t="s">
        <v>162</v>
      </c>
      <c r="L77" s="30">
        <v>38503.679999999993</v>
      </c>
      <c r="M77" s="30">
        <v>0</v>
      </c>
      <c r="N77" s="24">
        <f t="shared" si="23"/>
        <v>38503.679999999993</v>
      </c>
      <c r="O77" s="25">
        <f t="shared" si="24"/>
        <v>8780.6299999999937</v>
      </c>
      <c r="P77" s="29" t="s">
        <v>162</v>
      </c>
      <c r="Q77" s="30">
        <v>375437.06999999989</v>
      </c>
      <c r="R77" s="30">
        <v>0</v>
      </c>
      <c r="S77" s="24">
        <f t="shared" si="25"/>
        <v>375437.06999999989</v>
      </c>
      <c r="T77" s="25">
        <f t="shared" si="26"/>
        <v>336933.3899999999</v>
      </c>
      <c r="U77" s="28">
        <f t="shared" si="27"/>
        <v>8.750680194724243</v>
      </c>
      <c r="V77" s="29" t="s">
        <v>162</v>
      </c>
      <c r="W77" s="30">
        <v>2757933.5299999993</v>
      </c>
      <c r="X77" s="30">
        <v>5821.92</v>
      </c>
      <c r="Y77" s="24">
        <f t="shared" si="8"/>
        <v>2763755.4499999993</v>
      </c>
      <c r="Z77" s="25">
        <f t="shared" si="28"/>
        <v>2388318.3799999994</v>
      </c>
      <c r="AA77" s="26" t="s">
        <v>107</v>
      </c>
      <c r="AB77" s="30">
        <v>2195658.9499999997</v>
      </c>
      <c r="AC77" s="30">
        <v>-2334867.5400000005</v>
      </c>
      <c r="AD77" s="31">
        <f t="shared" si="10"/>
        <v>-139208.59000000078</v>
      </c>
      <c r="AE77" s="30">
        <f t="shared" si="29"/>
        <v>-2902964.04</v>
      </c>
      <c r="AF77" s="29" t="s">
        <v>162</v>
      </c>
      <c r="AG77" s="32">
        <v>0</v>
      </c>
      <c r="AH77" s="32">
        <v>883870.67999999993</v>
      </c>
      <c r="AI77" s="24">
        <f t="shared" si="30"/>
        <v>883870.67999999993</v>
      </c>
      <c r="AJ77" s="25">
        <f t="shared" si="31"/>
        <v>1023079.2700000007</v>
      </c>
      <c r="AK77" s="26" t="s">
        <v>108</v>
      </c>
    </row>
    <row r="78" spans="1:37" s="22" customFormat="1" x14ac:dyDescent="0.25">
      <c r="A78" s="21">
        <v>584</v>
      </c>
      <c r="B78" s="22" t="s">
        <v>109</v>
      </c>
      <c r="C78" s="23">
        <v>0</v>
      </c>
      <c r="D78" s="24">
        <v>0</v>
      </c>
      <c r="E78" s="25">
        <f t="shared" si="20"/>
        <v>0</v>
      </c>
      <c r="F78" s="29" t="s">
        <v>162</v>
      </c>
      <c r="G78" s="27">
        <v>0</v>
      </c>
      <c r="H78" s="27">
        <v>0</v>
      </c>
      <c r="I78" s="24">
        <f t="shared" si="21"/>
        <v>0</v>
      </c>
      <c r="J78" s="25">
        <f t="shared" si="22"/>
        <v>0</v>
      </c>
      <c r="K78" s="29" t="s">
        <v>162</v>
      </c>
      <c r="L78" s="30">
        <v>2328.39</v>
      </c>
      <c r="M78" s="30">
        <v>0</v>
      </c>
      <c r="N78" s="24">
        <f t="shared" si="23"/>
        <v>2328.39</v>
      </c>
      <c r="O78" s="25">
        <f t="shared" si="24"/>
        <v>2328.39</v>
      </c>
      <c r="P78" s="29" t="s">
        <v>162</v>
      </c>
      <c r="Q78" s="30">
        <v>427.75</v>
      </c>
      <c r="R78" s="30">
        <v>0</v>
      </c>
      <c r="S78" s="24">
        <f t="shared" si="25"/>
        <v>427.75</v>
      </c>
      <c r="T78" s="25">
        <f t="shared" si="26"/>
        <v>-1900.6399999999999</v>
      </c>
      <c r="U78" s="28">
        <f t="shared" si="27"/>
        <v>-0.81628936733107427</v>
      </c>
      <c r="V78" s="29" t="s">
        <v>162</v>
      </c>
      <c r="W78" s="30">
        <v>0</v>
      </c>
      <c r="X78" s="30">
        <v>0</v>
      </c>
      <c r="Y78" s="24">
        <f t="shared" si="8"/>
        <v>0</v>
      </c>
      <c r="Z78" s="25">
        <f t="shared" si="28"/>
        <v>-427.75</v>
      </c>
      <c r="AA78" s="29" t="s">
        <v>162</v>
      </c>
      <c r="AB78" s="30">
        <v>0</v>
      </c>
      <c r="AC78" s="30">
        <v>0</v>
      </c>
      <c r="AD78" s="31">
        <f t="shared" si="10"/>
        <v>0</v>
      </c>
      <c r="AE78" s="30">
        <f t="shared" si="29"/>
        <v>0</v>
      </c>
      <c r="AF78" s="29" t="s">
        <v>162</v>
      </c>
      <c r="AG78" s="32">
        <v>0</v>
      </c>
      <c r="AH78" s="32">
        <v>0</v>
      </c>
      <c r="AI78" s="24">
        <f t="shared" si="30"/>
        <v>0</v>
      </c>
      <c r="AJ78" s="25">
        <f t="shared" si="31"/>
        <v>0</v>
      </c>
      <c r="AK78" s="29" t="s">
        <v>162</v>
      </c>
    </row>
    <row r="79" spans="1:37" s="22" customFormat="1" x14ac:dyDescent="0.25">
      <c r="A79" s="21">
        <v>586</v>
      </c>
      <c r="B79" s="22" t="s">
        <v>110</v>
      </c>
      <c r="C79" s="23">
        <v>833273.89000000013</v>
      </c>
      <c r="D79" s="24">
        <v>205555.20000000004</v>
      </c>
      <c r="E79" s="25">
        <f t="shared" si="20"/>
        <v>-627718.69000000006</v>
      </c>
      <c r="F79" s="29" t="s">
        <v>162</v>
      </c>
      <c r="G79" s="27">
        <v>465153.82000000007</v>
      </c>
      <c r="H79" s="27">
        <v>1297.1200000000001</v>
      </c>
      <c r="I79" s="24">
        <f t="shared" si="21"/>
        <v>466450.94000000006</v>
      </c>
      <c r="J79" s="25">
        <f t="shared" si="22"/>
        <v>260895.74000000002</v>
      </c>
      <c r="K79" s="29" t="s">
        <v>162</v>
      </c>
      <c r="L79" s="30">
        <v>562610.72000000032</v>
      </c>
      <c r="M79" s="30">
        <v>40398.089999999997</v>
      </c>
      <c r="N79" s="24">
        <f t="shared" si="23"/>
        <v>603008.81000000029</v>
      </c>
      <c r="O79" s="25">
        <f t="shared" si="24"/>
        <v>136557.87000000023</v>
      </c>
      <c r="P79" s="29" t="s">
        <v>162</v>
      </c>
      <c r="Q79" s="30">
        <v>589359.12999999954</v>
      </c>
      <c r="R79" s="30">
        <v>15490.599999999997</v>
      </c>
      <c r="S79" s="24">
        <f t="shared" si="25"/>
        <v>604849.72999999952</v>
      </c>
      <c r="T79" s="25">
        <f t="shared" si="26"/>
        <v>1840.919999999227</v>
      </c>
      <c r="U79" s="28">
        <f t="shared" si="27"/>
        <v>3.0528907197877029E-3</v>
      </c>
      <c r="V79" s="29" t="s">
        <v>162</v>
      </c>
      <c r="W79" s="30">
        <v>249302.76999999964</v>
      </c>
      <c r="X79" s="30">
        <v>268685.7799999998</v>
      </c>
      <c r="Y79" s="24">
        <f t="shared" si="8"/>
        <v>517988.54999999946</v>
      </c>
      <c r="Z79" s="25">
        <f t="shared" si="28"/>
        <v>-86861.180000000051</v>
      </c>
      <c r="AA79" s="29" t="s">
        <v>162</v>
      </c>
      <c r="AB79" s="30">
        <v>97485.039999999863</v>
      </c>
      <c r="AC79" s="30">
        <v>374453.13000000024</v>
      </c>
      <c r="AD79" s="31">
        <f t="shared" si="10"/>
        <v>471938.1700000001</v>
      </c>
      <c r="AE79" s="30">
        <f t="shared" si="29"/>
        <v>-46050.379999999364</v>
      </c>
      <c r="AF79" s="29" t="s">
        <v>162</v>
      </c>
      <c r="AG79" s="32">
        <v>0</v>
      </c>
      <c r="AH79" s="32">
        <v>584148.98</v>
      </c>
      <c r="AI79" s="24">
        <f t="shared" si="30"/>
        <v>584148.98</v>
      </c>
      <c r="AJ79" s="25">
        <f t="shared" si="31"/>
        <v>112210.80999999988</v>
      </c>
      <c r="AK79" s="29" t="s">
        <v>162</v>
      </c>
    </row>
    <row r="80" spans="1:37" s="22" customFormat="1" x14ac:dyDescent="0.25">
      <c r="A80" s="21">
        <v>587</v>
      </c>
      <c r="B80" s="22" t="s">
        <v>111</v>
      </c>
      <c r="C80" s="23">
        <v>0</v>
      </c>
      <c r="D80" s="24">
        <v>0</v>
      </c>
      <c r="E80" s="25">
        <f t="shared" si="20"/>
        <v>0</v>
      </c>
      <c r="F80" s="29" t="s">
        <v>162</v>
      </c>
      <c r="G80" s="27">
        <v>0</v>
      </c>
      <c r="H80" s="27">
        <v>0</v>
      </c>
      <c r="I80" s="24">
        <f t="shared" si="21"/>
        <v>0</v>
      </c>
      <c r="J80" s="25">
        <f t="shared" si="22"/>
        <v>0</v>
      </c>
      <c r="K80" s="29" t="s">
        <v>162</v>
      </c>
      <c r="L80" s="30">
        <v>0</v>
      </c>
      <c r="M80" s="30">
        <v>0</v>
      </c>
      <c r="N80" s="24">
        <f t="shared" si="23"/>
        <v>0</v>
      </c>
      <c r="O80" s="25">
        <f t="shared" si="24"/>
        <v>0</v>
      </c>
      <c r="P80" s="29" t="s">
        <v>162</v>
      </c>
      <c r="Q80" s="30">
        <v>0</v>
      </c>
      <c r="R80" s="30">
        <v>0</v>
      </c>
      <c r="S80" s="24">
        <f t="shared" si="25"/>
        <v>0</v>
      </c>
      <c r="T80" s="25">
        <f t="shared" si="26"/>
        <v>0</v>
      </c>
      <c r="U80" s="28">
        <f t="shared" si="27"/>
        <v>0</v>
      </c>
      <c r="V80" s="29" t="s">
        <v>162</v>
      </c>
      <c r="W80" s="30">
        <v>0</v>
      </c>
      <c r="X80" s="30">
        <v>0</v>
      </c>
      <c r="Y80" s="24">
        <f>W80+X80</f>
        <v>0</v>
      </c>
      <c r="Z80" s="25">
        <f>Y80-S80</f>
        <v>0</v>
      </c>
      <c r="AA80" s="29" t="s">
        <v>162</v>
      </c>
      <c r="AB80" s="30">
        <v>0</v>
      </c>
      <c r="AC80" s="30">
        <v>-18667</v>
      </c>
      <c r="AD80" s="31">
        <f>AB80+AC80</f>
        <v>-18667</v>
      </c>
      <c r="AE80" s="30">
        <f t="shared" si="29"/>
        <v>-18667</v>
      </c>
      <c r="AF80" s="29" t="s">
        <v>162</v>
      </c>
      <c r="AG80" s="32">
        <v>0</v>
      </c>
      <c r="AH80" s="32">
        <v>-112002</v>
      </c>
      <c r="AI80" s="24">
        <f t="shared" si="30"/>
        <v>-112002</v>
      </c>
      <c r="AJ80" s="25">
        <f t="shared" si="31"/>
        <v>-93335</v>
      </c>
      <c r="AK80" s="29" t="s">
        <v>162</v>
      </c>
    </row>
    <row r="81" spans="1:37" s="22" customFormat="1" x14ac:dyDescent="0.25">
      <c r="A81" s="21">
        <v>588</v>
      </c>
      <c r="B81" s="22" t="s">
        <v>112</v>
      </c>
      <c r="C81" s="23">
        <v>1216781.49</v>
      </c>
      <c r="D81" s="24">
        <v>939904.22999999928</v>
      </c>
      <c r="E81" s="25">
        <f t="shared" si="20"/>
        <v>-276877.26000000071</v>
      </c>
      <c r="F81" s="29" t="s">
        <v>162</v>
      </c>
      <c r="G81" s="27">
        <v>916233.80000000063</v>
      </c>
      <c r="H81" s="27">
        <v>170726.63000000009</v>
      </c>
      <c r="I81" s="24">
        <f t="shared" si="21"/>
        <v>1086960.4300000006</v>
      </c>
      <c r="J81" s="25">
        <f t="shared" si="22"/>
        <v>147056.20000000135</v>
      </c>
      <c r="K81" s="29" t="s">
        <v>162</v>
      </c>
      <c r="L81" s="30">
        <v>832418.95000000217</v>
      </c>
      <c r="M81" s="30">
        <v>203699.7300000001</v>
      </c>
      <c r="N81" s="24">
        <f t="shared" si="23"/>
        <v>1036118.6800000023</v>
      </c>
      <c r="O81" s="25">
        <f t="shared" si="24"/>
        <v>-50841.74999999837</v>
      </c>
      <c r="P81" s="29" t="s">
        <v>162</v>
      </c>
      <c r="Q81" s="30">
        <v>710883.2299999994</v>
      </c>
      <c r="R81" s="30">
        <v>438382.06000000081</v>
      </c>
      <c r="S81" s="24">
        <f t="shared" si="25"/>
        <v>1149265.2900000003</v>
      </c>
      <c r="T81" s="25">
        <f t="shared" si="26"/>
        <v>113146.60999999801</v>
      </c>
      <c r="U81" s="28">
        <f t="shared" si="27"/>
        <v>0.10920236473296453</v>
      </c>
      <c r="V81" s="29" t="s">
        <v>162</v>
      </c>
      <c r="W81" s="30">
        <v>766378.66999999946</v>
      </c>
      <c r="X81" s="30">
        <v>926430.73000000045</v>
      </c>
      <c r="Y81" s="24">
        <f>W81+X81</f>
        <v>1692809.4</v>
      </c>
      <c r="Z81" s="25">
        <f>Y81-S81</f>
        <v>543544.10999999964</v>
      </c>
      <c r="AA81" s="29" t="s">
        <v>162</v>
      </c>
      <c r="AB81" s="30">
        <v>237117.68000000014</v>
      </c>
      <c r="AC81" s="30">
        <v>868154.03000000061</v>
      </c>
      <c r="AD81" s="31">
        <f>AB81+AC81</f>
        <v>1105271.7100000007</v>
      </c>
      <c r="AE81" s="30">
        <f t="shared" si="29"/>
        <v>-587537.68999999925</v>
      </c>
      <c r="AF81" s="29" t="s">
        <v>162</v>
      </c>
      <c r="AG81" s="32">
        <v>8000</v>
      </c>
      <c r="AH81" s="32">
        <v>1752421.9100000006</v>
      </c>
      <c r="AI81" s="24">
        <f t="shared" si="30"/>
        <v>1760421.9100000006</v>
      </c>
      <c r="AJ81" s="25">
        <f t="shared" si="31"/>
        <v>655150.19999999995</v>
      </c>
      <c r="AK81" s="29" t="s">
        <v>162</v>
      </c>
    </row>
    <row r="82" spans="1:37" s="22" customFormat="1" x14ac:dyDescent="0.25">
      <c r="A82" s="21">
        <v>590</v>
      </c>
      <c r="B82" s="22" t="s">
        <v>75</v>
      </c>
      <c r="C82" s="23">
        <v>8004.2500000000009</v>
      </c>
      <c r="D82" s="24">
        <v>8538.1100000000024</v>
      </c>
      <c r="E82" s="25">
        <f t="shared" si="20"/>
        <v>533.86000000000149</v>
      </c>
      <c r="F82" s="29" t="s">
        <v>162</v>
      </c>
      <c r="G82" s="27">
        <v>6343.6899999999978</v>
      </c>
      <c r="H82" s="27">
        <v>0</v>
      </c>
      <c r="I82" s="24">
        <f t="shared" si="21"/>
        <v>6343.6899999999978</v>
      </c>
      <c r="J82" s="25">
        <f t="shared" si="22"/>
        <v>-2194.4200000000046</v>
      </c>
      <c r="K82" s="29" t="s">
        <v>162</v>
      </c>
      <c r="L82" s="30">
        <v>7085.2000000000016</v>
      </c>
      <c r="M82" s="30">
        <v>0</v>
      </c>
      <c r="N82" s="24">
        <f t="shared" si="23"/>
        <v>7085.2000000000016</v>
      </c>
      <c r="O82" s="25">
        <f t="shared" si="24"/>
        <v>741.51000000000386</v>
      </c>
      <c r="P82" s="29" t="s">
        <v>162</v>
      </c>
      <c r="Q82" s="30">
        <v>4713.0700000000006</v>
      </c>
      <c r="R82" s="30">
        <v>1828.13</v>
      </c>
      <c r="S82" s="24">
        <f t="shared" si="25"/>
        <v>6541.2000000000007</v>
      </c>
      <c r="T82" s="25">
        <f t="shared" si="26"/>
        <v>-544.00000000000091</v>
      </c>
      <c r="U82" s="28">
        <f t="shared" si="27"/>
        <v>-7.6779766273358654E-2</v>
      </c>
      <c r="V82" s="29" t="s">
        <v>162</v>
      </c>
      <c r="W82" s="30">
        <v>10633.01</v>
      </c>
      <c r="X82" s="30">
        <v>6500.130000000001</v>
      </c>
      <c r="Y82" s="24">
        <f t="shared" si="8"/>
        <v>17133.14</v>
      </c>
      <c r="Z82" s="25">
        <f t="shared" si="28"/>
        <v>10591.939999999999</v>
      </c>
      <c r="AA82" s="29" t="s">
        <v>162</v>
      </c>
      <c r="AB82" s="30">
        <v>6870.74</v>
      </c>
      <c r="AC82" s="30">
        <v>-1992.9399999999994</v>
      </c>
      <c r="AD82" s="31">
        <f t="shared" si="10"/>
        <v>4877.8</v>
      </c>
      <c r="AE82" s="30">
        <f t="shared" si="29"/>
        <v>-12255.34</v>
      </c>
      <c r="AF82" s="29" t="s">
        <v>162</v>
      </c>
      <c r="AG82" s="32">
        <v>0</v>
      </c>
      <c r="AH82" s="32">
        <v>0</v>
      </c>
      <c r="AI82" s="24">
        <f t="shared" si="30"/>
        <v>0</v>
      </c>
      <c r="AJ82" s="25">
        <f t="shared" si="31"/>
        <v>-4877.8</v>
      </c>
      <c r="AK82" s="29" t="s">
        <v>162</v>
      </c>
    </row>
    <row r="83" spans="1:37" s="22" customFormat="1" x14ac:dyDescent="0.25">
      <c r="A83" s="21">
        <v>592</v>
      </c>
      <c r="B83" s="22" t="s">
        <v>102</v>
      </c>
      <c r="C83" s="23">
        <v>10163</v>
      </c>
      <c r="D83" s="24">
        <v>5353.8400000000011</v>
      </c>
      <c r="E83" s="25">
        <f t="shared" si="20"/>
        <v>-4809.1599999999989</v>
      </c>
      <c r="F83" s="29" t="s">
        <v>162</v>
      </c>
      <c r="G83" s="27">
        <v>1303.9100000000001</v>
      </c>
      <c r="H83" s="27">
        <v>0</v>
      </c>
      <c r="I83" s="24">
        <f t="shared" si="21"/>
        <v>1303.9100000000001</v>
      </c>
      <c r="J83" s="25">
        <f t="shared" si="22"/>
        <v>-4049.9300000000012</v>
      </c>
      <c r="K83" s="29" t="s">
        <v>162</v>
      </c>
      <c r="L83" s="30">
        <v>2277.4</v>
      </c>
      <c r="M83" s="30">
        <v>0</v>
      </c>
      <c r="N83" s="24">
        <f t="shared" si="23"/>
        <v>2277.4</v>
      </c>
      <c r="O83" s="25">
        <f t="shared" si="24"/>
        <v>973.49</v>
      </c>
      <c r="P83" s="29" t="s">
        <v>162</v>
      </c>
      <c r="Q83" s="30">
        <v>3768.1000000000004</v>
      </c>
      <c r="R83" s="30">
        <v>0</v>
      </c>
      <c r="S83" s="24">
        <f t="shared" si="25"/>
        <v>3768.1000000000004</v>
      </c>
      <c r="T83" s="25">
        <f t="shared" si="26"/>
        <v>1490.7000000000003</v>
      </c>
      <c r="U83" s="28">
        <f t="shared" si="27"/>
        <v>0.65456222007552478</v>
      </c>
      <c r="V83" s="29" t="s">
        <v>162</v>
      </c>
      <c r="W83" s="30">
        <v>12234.23</v>
      </c>
      <c r="X83" s="30">
        <v>144.88</v>
      </c>
      <c r="Y83" s="24">
        <f t="shared" si="8"/>
        <v>12379.109999999999</v>
      </c>
      <c r="Z83" s="25">
        <f t="shared" si="28"/>
        <v>8611.0099999999984</v>
      </c>
      <c r="AA83" s="29" t="s">
        <v>162</v>
      </c>
      <c r="AB83" s="30">
        <v>3903.4900000000002</v>
      </c>
      <c r="AC83" s="30">
        <v>3983.5299999999988</v>
      </c>
      <c r="AD83" s="31">
        <f t="shared" si="10"/>
        <v>7887.0199999999986</v>
      </c>
      <c r="AE83" s="30">
        <f t="shared" si="29"/>
        <v>-4492.09</v>
      </c>
      <c r="AF83" s="29" t="s">
        <v>162</v>
      </c>
      <c r="AG83" s="32">
        <v>0</v>
      </c>
      <c r="AH83" s="32">
        <v>0</v>
      </c>
      <c r="AI83" s="24">
        <f t="shared" si="30"/>
        <v>0</v>
      </c>
      <c r="AJ83" s="25">
        <f t="shared" si="31"/>
        <v>-7887.0199999999986</v>
      </c>
      <c r="AK83" s="29" t="s">
        <v>162</v>
      </c>
    </row>
    <row r="84" spans="1:37" s="22" customFormat="1" x14ac:dyDescent="0.25">
      <c r="A84" s="21">
        <v>593</v>
      </c>
      <c r="B84" s="22" t="s">
        <v>103</v>
      </c>
      <c r="C84" s="23">
        <v>124124.33000000006</v>
      </c>
      <c r="D84" s="24">
        <v>233561.57000000007</v>
      </c>
      <c r="E84" s="25">
        <f t="shared" si="20"/>
        <v>109437.24</v>
      </c>
      <c r="F84" s="29" t="s">
        <v>162</v>
      </c>
      <c r="G84" s="27">
        <v>282283.24000000005</v>
      </c>
      <c r="H84" s="27">
        <v>0</v>
      </c>
      <c r="I84" s="24">
        <f t="shared" si="21"/>
        <v>282283.24000000005</v>
      </c>
      <c r="J84" s="25">
        <f t="shared" si="22"/>
        <v>48721.669999999984</v>
      </c>
      <c r="K84" s="29" t="s">
        <v>162</v>
      </c>
      <c r="L84" s="30">
        <v>201395.7399999999</v>
      </c>
      <c r="M84" s="30">
        <v>0</v>
      </c>
      <c r="N84" s="24">
        <f t="shared" si="23"/>
        <v>201395.7399999999</v>
      </c>
      <c r="O84" s="25">
        <f t="shared" si="24"/>
        <v>-80887.500000000146</v>
      </c>
      <c r="P84" s="29" t="s">
        <v>162</v>
      </c>
      <c r="Q84" s="30">
        <v>119696.42999999996</v>
      </c>
      <c r="R84" s="30">
        <v>0</v>
      </c>
      <c r="S84" s="24">
        <f t="shared" si="25"/>
        <v>119696.42999999996</v>
      </c>
      <c r="T84" s="25">
        <f t="shared" si="26"/>
        <v>-81699.309999999939</v>
      </c>
      <c r="U84" s="28">
        <f t="shared" si="27"/>
        <v>-0.40566553195216531</v>
      </c>
      <c r="V84" s="29" t="s">
        <v>162</v>
      </c>
      <c r="W84" s="30">
        <v>178361.42999999996</v>
      </c>
      <c r="X84" s="30">
        <v>100645.53999999996</v>
      </c>
      <c r="Y84" s="24">
        <f t="shared" si="8"/>
        <v>279006.96999999991</v>
      </c>
      <c r="Z84" s="25">
        <f t="shared" si="28"/>
        <v>159310.53999999995</v>
      </c>
      <c r="AA84" s="29" t="s">
        <v>162</v>
      </c>
      <c r="AB84" s="30">
        <v>178217.40999999992</v>
      </c>
      <c r="AC84" s="30">
        <v>75689.340000000011</v>
      </c>
      <c r="AD84" s="31">
        <f t="shared" si="10"/>
        <v>253906.74999999994</v>
      </c>
      <c r="AE84" s="30">
        <f t="shared" si="29"/>
        <v>-25100.219999999972</v>
      </c>
      <c r="AF84" s="29" t="s">
        <v>162</v>
      </c>
      <c r="AG84" s="32">
        <v>108580.17</v>
      </c>
      <c r="AH84" s="32">
        <v>242876.36</v>
      </c>
      <c r="AI84" s="24">
        <f t="shared" si="30"/>
        <v>351456.52999999997</v>
      </c>
      <c r="AJ84" s="25">
        <f t="shared" si="31"/>
        <v>97549.780000000028</v>
      </c>
      <c r="AK84" s="29" t="s">
        <v>162</v>
      </c>
    </row>
    <row r="85" spans="1:37" s="22" customFormat="1" x14ac:dyDescent="0.25">
      <c r="A85" s="21">
        <v>594</v>
      </c>
      <c r="B85" s="22" t="s">
        <v>113</v>
      </c>
      <c r="C85" s="23">
        <v>0</v>
      </c>
      <c r="D85" s="24">
        <v>0</v>
      </c>
      <c r="E85" s="25">
        <f t="shared" si="20"/>
        <v>0</v>
      </c>
      <c r="F85" s="29" t="s">
        <v>162</v>
      </c>
      <c r="G85" s="27">
        <v>0</v>
      </c>
      <c r="H85" s="27">
        <v>0</v>
      </c>
      <c r="I85" s="24">
        <f t="shared" si="21"/>
        <v>0</v>
      </c>
      <c r="J85" s="25">
        <f t="shared" si="22"/>
        <v>0</v>
      </c>
      <c r="K85" s="29" t="s">
        <v>162</v>
      </c>
      <c r="L85" s="30">
        <v>0</v>
      </c>
      <c r="M85" s="30">
        <v>0</v>
      </c>
      <c r="N85" s="24">
        <f t="shared" si="23"/>
        <v>0</v>
      </c>
      <c r="O85" s="25">
        <f t="shared" si="24"/>
        <v>0</v>
      </c>
      <c r="P85" s="29" t="s">
        <v>162</v>
      </c>
      <c r="Q85" s="30">
        <v>4918.8900000000003</v>
      </c>
      <c r="R85" s="30">
        <v>0</v>
      </c>
      <c r="S85" s="24">
        <f t="shared" si="25"/>
        <v>4918.8900000000003</v>
      </c>
      <c r="T85" s="25">
        <f t="shared" si="26"/>
        <v>4918.8900000000003</v>
      </c>
      <c r="U85" s="28">
        <f t="shared" si="27"/>
        <v>1</v>
      </c>
      <c r="V85" s="29" t="s">
        <v>162</v>
      </c>
      <c r="W85" s="30">
        <v>5890.51</v>
      </c>
      <c r="X85" s="30">
        <v>0.26</v>
      </c>
      <c r="Y85" s="24">
        <f t="shared" si="8"/>
        <v>5890.77</v>
      </c>
      <c r="Z85" s="25">
        <f t="shared" si="28"/>
        <v>971.88000000000011</v>
      </c>
      <c r="AA85" s="29" t="s">
        <v>162</v>
      </c>
      <c r="AB85" s="30">
        <v>4133.08</v>
      </c>
      <c r="AC85" s="30">
        <v>-349.01</v>
      </c>
      <c r="AD85" s="31">
        <f t="shared" si="10"/>
        <v>3784.0699999999997</v>
      </c>
      <c r="AE85" s="30">
        <f t="shared" si="29"/>
        <v>-2106.7000000000007</v>
      </c>
      <c r="AF85" s="29" t="s">
        <v>162</v>
      </c>
      <c r="AG85" s="32">
        <v>0</v>
      </c>
      <c r="AH85" s="32">
        <v>0</v>
      </c>
      <c r="AI85" s="24">
        <f t="shared" si="30"/>
        <v>0</v>
      </c>
      <c r="AJ85" s="25">
        <f t="shared" si="31"/>
        <v>-3784.0699999999997</v>
      </c>
      <c r="AK85" s="29" t="s">
        <v>162</v>
      </c>
    </row>
    <row r="86" spans="1:37" s="22" customFormat="1" x14ac:dyDescent="0.25">
      <c r="A86" s="21">
        <v>595</v>
      </c>
      <c r="B86" s="22" t="s">
        <v>114</v>
      </c>
      <c r="C86" s="23">
        <v>16145.38</v>
      </c>
      <c r="D86" s="24">
        <v>0</v>
      </c>
      <c r="E86" s="25">
        <f t="shared" si="20"/>
        <v>-16145.38</v>
      </c>
      <c r="F86" s="29" t="s">
        <v>162</v>
      </c>
      <c r="G86" s="27">
        <v>0</v>
      </c>
      <c r="H86" s="27">
        <v>0</v>
      </c>
      <c r="I86" s="24">
        <f t="shared" si="21"/>
        <v>0</v>
      </c>
      <c r="J86" s="25">
        <f t="shared" si="22"/>
        <v>0</v>
      </c>
      <c r="K86" s="29" t="s">
        <v>162</v>
      </c>
      <c r="L86" s="30">
        <v>333.81</v>
      </c>
      <c r="M86" s="30">
        <v>0</v>
      </c>
      <c r="N86" s="24">
        <f t="shared" si="23"/>
        <v>333.81</v>
      </c>
      <c r="O86" s="25">
        <f t="shared" si="24"/>
        <v>333.81</v>
      </c>
      <c r="P86" s="29" t="s">
        <v>162</v>
      </c>
      <c r="Q86" s="30"/>
      <c r="R86" s="30"/>
      <c r="S86" s="24">
        <f t="shared" si="25"/>
        <v>0</v>
      </c>
      <c r="T86" s="25">
        <f t="shared" si="26"/>
        <v>-333.81</v>
      </c>
      <c r="U86" s="28">
        <f t="shared" si="27"/>
        <v>-1</v>
      </c>
      <c r="V86" s="29" t="s">
        <v>162</v>
      </c>
      <c r="W86" s="30">
        <v>0</v>
      </c>
      <c r="X86" s="30">
        <v>0</v>
      </c>
      <c r="Y86" s="24">
        <f t="shared" ref="Y86:Y101" si="32">W86+X86</f>
        <v>0</v>
      </c>
      <c r="Z86" s="25">
        <f t="shared" si="28"/>
        <v>0</v>
      </c>
      <c r="AA86" s="29" t="s">
        <v>162</v>
      </c>
      <c r="AB86" s="30">
        <v>0</v>
      </c>
      <c r="AC86" s="30">
        <v>0</v>
      </c>
      <c r="AD86" s="31">
        <f t="shared" ref="AD86:AD101" si="33">AB86+AC86</f>
        <v>0</v>
      </c>
      <c r="AE86" s="30">
        <f t="shared" si="29"/>
        <v>0</v>
      </c>
      <c r="AF86" s="29" t="s">
        <v>162</v>
      </c>
      <c r="AG86" s="32">
        <v>0</v>
      </c>
      <c r="AH86" s="32">
        <v>0</v>
      </c>
      <c r="AI86" s="24">
        <f t="shared" si="30"/>
        <v>0</v>
      </c>
      <c r="AJ86" s="25">
        <f t="shared" si="31"/>
        <v>0</v>
      </c>
      <c r="AK86" s="29" t="s">
        <v>162</v>
      </c>
    </row>
    <row r="87" spans="1:37" s="22" customFormat="1" x14ac:dyDescent="0.25">
      <c r="A87" s="21">
        <v>598</v>
      </c>
      <c r="B87" s="22" t="s">
        <v>115</v>
      </c>
      <c r="C87" s="23">
        <v>147403.49</v>
      </c>
      <c r="D87" s="24">
        <v>18946.679999999993</v>
      </c>
      <c r="E87" s="25">
        <f t="shared" si="20"/>
        <v>-128456.81</v>
      </c>
      <c r="F87" s="29" t="s">
        <v>162</v>
      </c>
      <c r="G87" s="27">
        <v>12035.620000000003</v>
      </c>
      <c r="H87" s="27">
        <v>0</v>
      </c>
      <c r="I87" s="24">
        <f t="shared" si="21"/>
        <v>12035.620000000003</v>
      </c>
      <c r="J87" s="25">
        <f t="shared" si="22"/>
        <v>-6911.0599999999904</v>
      </c>
      <c r="K87" s="29" t="s">
        <v>162</v>
      </c>
      <c r="L87" s="30">
        <v>9981.0899999999983</v>
      </c>
      <c r="M87" s="30">
        <v>0</v>
      </c>
      <c r="N87" s="24">
        <f t="shared" si="23"/>
        <v>9981.0899999999983</v>
      </c>
      <c r="O87" s="25">
        <f t="shared" si="24"/>
        <v>-2054.5300000000043</v>
      </c>
      <c r="P87" s="29" t="s">
        <v>162</v>
      </c>
      <c r="Q87" s="30">
        <v>5852.3600000000015</v>
      </c>
      <c r="R87" s="30">
        <v>0</v>
      </c>
      <c r="S87" s="24">
        <f t="shared" si="25"/>
        <v>5852.3600000000015</v>
      </c>
      <c r="T87" s="25">
        <f t="shared" si="26"/>
        <v>-4128.7299999999968</v>
      </c>
      <c r="U87" s="28">
        <f t="shared" si="27"/>
        <v>-0.41365522202484872</v>
      </c>
      <c r="V87" s="29" t="s">
        <v>162</v>
      </c>
      <c r="W87" s="30">
        <v>61956.580000000009</v>
      </c>
      <c r="X87" s="30">
        <v>35.700000000000003</v>
      </c>
      <c r="Y87" s="24">
        <f t="shared" si="32"/>
        <v>61992.280000000006</v>
      </c>
      <c r="Z87" s="25">
        <f t="shared" si="28"/>
        <v>56139.920000000006</v>
      </c>
      <c r="AA87" s="29" t="s">
        <v>162</v>
      </c>
      <c r="AB87" s="30">
        <v>59265.699999999975</v>
      </c>
      <c r="AC87" s="30">
        <v>-69334.299999999988</v>
      </c>
      <c r="AD87" s="31">
        <f t="shared" si="33"/>
        <v>-10068.600000000013</v>
      </c>
      <c r="AE87" s="30">
        <f t="shared" si="29"/>
        <v>-72060.880000000019</v>
      </c>
      <c r="AF87" s="29" t="s">
        <v>162</v>
      </c>
      <c r="AG87" s="32">
        <v>0</v>
      </c>
      <c r="AH87" s="32">
        <v>0</v>
      </c>
      <c r="AI87" s="24">
        <f t="shared" si="30"/>
        <v>0</v>
      </c>
      <c r="AJ87" s="25">
        <f t="shared" si="31"/>
        <v>10068.600000000013</v>
      </c>
      <c r="AK87" s="29" t="s">
        <v>162</v>
      </c>
    </row>
    <row r="88" spans="1:37" s="22" customFormat="1" x14ac:dyDescent="0.25">
      <c r="A88" s="21">
        <v>901</v>
      </c>
      <c r="B88" s="22" t="s">
        <v>116</v>
      </c>
      <c r="C88" s="23">
        <v>1697761.870000001</v>
      </c>
      <c r="D88" s="24">
        <v>1970614.8199999998</v>
      </c>
      <c r="E88" s="25">
        <f t="shared" si="20"/>
        <v>272852.94999999879</v>
      </c>
      <c r="F88" s="29" t="s">
        <v>162</v>
      </c>
      <c r="G88" s="27">
        <v>1736262.5999999985</v>
      </c>
      <c r="H88" s="27">
        <v>378952.53</v>
      </c>
      <c r="I88" s="24">
        <f t="shared" si="21"/>
        <v>2115215.1299999985</v>
      </c>
      <c r="J88" s="25">
        <f t="shared" si="22"/>
        <v>144600.30999999866</v>
      </c>
      <c r="K88" s="29" t="s">
        <v>162</v>
      </c>
      <c r="L88" s="30">
        <v>1648293.9399999997</v>
      </c>
      <c r="M88" s="30">
        <v>350681.46000000025</v>
      </c>
      <c r="N88" s="24">
        <f t="shared" si="23"/>
        <v>1998975.4</v>
      </c>
      <c r="O88" s="25">
        <f t="shared" si="24"/>
        <v>-116239.72999999858</v>
      </c>
      <c r="P88" s="29" t="s">
        <v>162</v>
      </c>
      <c r="Q88" s="30">
        <v>2086470.3199999994</v>
      </c>
      <c r="R88" s="30">
        <v>429450.0900000002</v>
      </c>
      <c r="S88" s="24">
        <f t="shared" si="25"/>
        <v>2515920.4099999997</v>
      </c>
      <c r="T88" s="25">
        <f t="shared" si="26"/>
        <v>516945.00999999978</v>
      </c>
      <c r="U88" s="28">
        <f t="shared" si="27"/>
        <v>0.2586049883355242</v>
      </c>
      <c r="V88" s="29" t="s">
        <v>162</v>
      </c>
      <c r="W88" s="30">
        <v>998072.13000000094</v>
      </c>
      <c r="X88" s="30">
        <v>1801821.0600000042</v>
      </c>
      <c r="Y88" s="24">
        <f t="shared" si="32"/>
        <v>2799893.1900000051</v>
      </c>
      <c r="Z88" s="25">
        <f t="shared" si="28"/>
        <v>283972.78000000538</v>
      </c>
      <c r="AA88" s="29" t="s">
        <v>162</v>
      </c>
      <c r="AB88" s="30">
        <v>169716.37000000002</v>
      </c>
      <c r="AC88" s="30">
        <v>2775965.7699999879</v>
      </c>
      <c r="AD88" s="31">
        <f t="shared" si="33"/>
        <v>2945682.139999988</v>
      </c>
      <c r="AE88" s="30">
        <f t="shared" si="29"/>
        <v>145788.94999998296</v>
      </c>
      <c r="AF88" s="29" t="s">
        <v>162</v>
      </c>
      <c r="AG88" s="32">
        <v>0</v>
      </c>
      <c r="AH88" s="32">
        <v>2758352.29</v>
      </c>
      <c r="AI88" s="24">
        <f t="shared" si="30"/>
        <v>2758352.29</v>
      </c>
      <c r="AJ88" s="25">
        <f t="shared" si="31"/>
        <v>-187329.84999998799</v>
      </c>
      <c r="AK88" s="29" t="s">
        <v>162</v>
      </c>
    </row>
    <row r="89" spans="1:37" s="22" customFormat="1" x14ac:dyDescent="0.25">
      <c r="A89" s="21">
        <v>902</v>
      </c>
      <c r="B89" s="22" t="s">
        <v>117</v>
      </c>
      <c r="C89" s="23">
        <v>1376976.0299999998</v>
      </c>
      <c r="D89" s="24">
        <v>51649.69</v>
      </c>
      <c r="E89" s="25">
        <f t="shared" si="20"/>
        <v>-1325326.3399999999</v>
      </c>
      <c r="F89" s="29" t="s">
        <v>162</v>
      </c>
      <c r="G89" s="27">
        <v>118776.69000000002</v>
      </c>
      <c r="H89" s="27">
        <v>0</v>
      </c>
      <c r="I89" s="24">
        <f t="shared" si="21"/>
        <v>118776.69000000002</v>
      </c>
      <c r="J89" s="25">
        <f t="shared" si="22"/>
        <v>67127.000000000015</v>
      </c>
      <c r="K89" s="29" t="s">
        <v>162</v>
      </c>
      <c r="L89" s="30">
        <v>161397.07999999993</v>
      </c>
      <c r="M89" s="30">
        <v>278.62</v>
      </c>
      <c r="N89" s="24">
        <f t="shared" si="23"/>
        <v>161675.69999999992</v>
      </c>
      <c r="O89" s="25">
        <f t="shared" si="24"/>
        <v>42899.009999999907</v>
      </c>
      <c r="P89" s="29" t="s">
        <v>162</v>
      </c>
      <c r="Q89" s="30">
        <v>116342.95999999989</v>
      </c>
      <c r="R89" s="30">
        <v>54426.980000000018</v>
      </c>
      <c r="S89" s="24">
        <f t="shared" si="25"/>
        <v>170769.93999999992</v>
      </c>
      <c r="T89" s="25">
        <f t="shared" si="26"/>
        <v>9094.2399999999907</v>
      </c>
      <c r="U89" s="28">
        <f t="shared" si="27"/>
        <v>5.624988789286204E-2</v>
      </c>
      <c r="V89" s="29" t="s">
        <v>162</v>
      </c>
      <c r="W89" s="30">
        <v>55946.310000000056</v>
      </c>
      <c r="X89" s="30">
        <v>91708.919999999955</v>
      </c>
      <c r="Y89" s="24">
        <f t="shared" si="32"/>
        <v>147655.23000000001</v>
      </c>
      <c r="Z89" s="25">
        <f t="shared" si="28"/>
        <v>-23114.709999999905</v>
      </c>
      <c r="AA89" s="29" t="s">
        <v>162</v>
      </c>
      <c r="AB89" s="30">
        <v>11732.759999999998</v>
      </c>
      <c r="AC89" s="30">
        <v>17775.549999999948</v>
      </c>
      <c r="AD89" s="31">
        <f t="shared" si="33"/>
        <v>29508.309999999947</v>
      </c>
      <c r="AE89" s="30">
        <f t="shared" si="29"/>
        <v>-118146.92000000007</v>
      </c>
      <c r="AF89" s="29" t="s">
        <v>162</v>
      </c>
      <c r="AG89" s="32">
        <v>0</v>
      </c>
      <c r="AH89" s="32">
        <v>174297.46000000002</v>
      </c>
      <c r="AI89" s="24">
        <f t="shared" si="30"/>
        <v>174297.46000000002</v>
      </c>
      <c r="AJ89" s="25">
        <f t="shared" si="31"/>
        <v>144789.15000000008</v>
      </c>
      <c r="AK89" s="29" t="s">
        <v>162</v>
      </c>
    </row>
    <row r="90" spans="1:37" s="22" customFormat="1" ht="76.150000000000006" customHeight="1" x14ac:dyDescent="0.25">
      <c r="A90" s="21">
        <v>903</v>
      </c>
      <c r="B90" s="22" t="s">
        <v>118</v>
      </c>
      <c r="C90" s="23">
        <v>7911908.549999997</v>
      </c>
      <c r="D90" s="24">
        <v>7938604.400000006</v>
      </c>
      <c r="E90" s="25">
        <f t="shared" si="20"/>
        <v>26695.850000008941</v>
      </c>
      <c r="F90" s="29" t="s">
        <v>162</v>
      </c>
      <c r="G90" s="27">
        <v>3831383.4100000006</v>
      </c>
      <c r="H90" s="27">
        <v>4843719.8500000034</v>
      </c>
      <c r="I90" s="24">
        <f t="shared" si="21"/>
        <v>8675103.2600000035</v>
      </c>
      <c r="J90" s="25">
        <f t="shared" si="22"/>
        <v>736498.85999999754</v>
      </c>
      <c r="K90" s="29" t="s">
        <v>162</v>
      </c>
      <c r="L90" s="30">
        <v>4812160.7599999988</v>
      </c>
      <c r="M90" s="30">
        <v>5546770.7600000137</v>
      </c>
      <c r="N90" s="24">
        <f t="shared" si="23"/>
        <v>10358931.520000013</v>
      </c>
      <c r="O90" s="25">
        <f t="shared" si="24"/>
        <v>1683828.2600000091</v>
      </c>
      <c r="P90" s="26" t="s">
        <v>119</v>
      </c>
      <c r="Q90" s="30">
        <v>4973867.9999999981</v>
      </c>
      <c r="R90" s="30">
        <v>5730974.7299999688</v>
      </c>
      <c r="S90" s="24">
        <f t="shared" si="25"/>
        <v>10704842.729999967</v>
      </c>
      <c r="T90" s="25">
        <f t="shared" si="26"/>
        <v>345911.20999995433</v>
      </c>
      <c r="U90" s="28">
        <f t="shared" si="27"/>
        <v>3.3392556880224834E-2</v>
      </c>
      <c r="V90" s="29" t="s">
        <v>162</v>
      </c>
      <c r="W90" s="30">
        <v>6558304.4399999948</v>
      </c>
      <c r="X90" s="30">
        <v>5260541.7700000489</v>
      </c>
      <c r="Y90" s="24">
        <f t="shared" si="32"/>
        <v>11818846.210000044</v>
      </c>
      <c r="Z90" s="25">
        <f t="shared" si="28"/>
        <v>1114003.4800000768</v>
      </c>
      <c r="AA90" s="26" t="s">
        <v>120</v>
      </c>
      <c r="AB90" s="30">
        <v>2394800.4500000016</v>
      </c>
      <c r="AC90" s="30">
        <v>9451410.119999975</v>
      </c>
      <c r="AD90" s="31">
        <f t="shared" si="33"/>
        <v>11846210.569999976</v>
      </c>
      <c r="AE90" s="30">
        <f t="shared" si="29"/>
        <v>27364.359999932349</v>
      </c>
      <c r="AF90" s="29" t="s">
        <v>162</v>
      </c>
      <c r="AG90" s="32">
        <v>0</v>
      </c>
      <c r="AH90" s="32">
        <v>12870689.610000001</v>
      </c>
      <c r="AI90" s="24">
        <f t="shared" si="30"/>
        <v>12870689.610000001</v>
      </c>
      <c r="AJ90" s="25">
        <f t="shared" si="31"/>
        <v>1024479.0400000252</v>
      </c>
      <c r="AK90" s="26" t="s">
        <v>121</v>
      </c>
    </row>
    <row r="91" spans="1:37" s="22" customFormat="1" x14ac:dyDescent="0.25">
      <c r="A91" s="21">
        <v>905</v>
      </c>
      <c r="B91" s="22" t="s">
        <v>122</v>
      </c>
      <c r="C91" s="23">
        <v>376535.32999999996</v>
      </c>
      <c r="D91" s="24">
        <v>509611.6700000001</v>
      </c>
      <c r="E91" s="25">
        <f t="shared" si="20"/>
        <v>133076.34000000014</v>
      </c>
      <c r="F91" s="29" t="s">
        <v>162</v>
      </c>
      <c r="G91" s="27">
        <v>740260.74000000022</v>
      </c>
      <c r="H91" s="27">
        <v>0</v>
      </c>
      <c r="I91" s="24">
        <f t="shared" si="21"/>
        <v>740260.74000000022</v>
      </c>
      <c r="J91" s="25">
        <f t="shared" si="22"/>
        <v>230649.07000000012</v>
      </c>
      <c r="K91" s="29" t="s">
        <v>162</v>
      </c>
      <c r="L91" s="30">
        <v>617444.43999999936</v>
      </c>
      <c r="M91" s="30">
        <v>0</v>
      </c>
      <c r="N91" s="24">
        <f t="shared" si="23"/>
        <v>617444.43999999936</v>
      </c>
      <c r="O91" s="25">
        <f t="shared" si="24"/>
        <v>-122816.30000000086</v>
      </c>
      <c r="P91" s="29" t="s">
        <v>162</v>
      </c>
      <c r="Q91" s="30">
        <v>465260.77999999974</v>
      </c>
      <c r="R91" s="30">
        <v>0</v>
      </c>
      <c r="S91" s="24">
        <f t="shared" si="25"/>
        <v>465260.77999999974</v>
      </c>
      <c r="T91" s="25">
        <f t="shared" si="26"/>
        <v>-152183.65999999963</v>
      </c>
      <c r="U91" s="28">
        <f t="shared" si="27"/>
        <v>-0.24647344787816014</v>
      </c>
      <c r="V91" s="29" t="s">
        <v>162</v>
      </c>
      <c r="W91" s="30">
        <v>135501.22999999998</v>
      </c>
      <c r="X91" s="30">
        <v>37903.019999999997</v>
      </c>
      <c r="Y91" s="24">
        <f t="shared" si="32"/>
        <v>173404.24999999997</v>
      </c>
      <c r="Z91" s="25">
        <f t="shared" si="28"/>
        <v>-291856.5299999998</v>
      </c>
      <c r="AA91" s="29" t="s">
        <v>162</v>
      </c>
      <c r="AB91" s="30">
        <v>77598.390000000014</v>
      </c>
      <c r="AC91" s="30">
        <v>141652.60000000003</v>
      </c>
      <c r="AD91" s="31">
        <f t="shared" si="33"/>
        <v>219250.99000000005</v>
      </c>
      <c r="AE91" s="30">
        <f t="shared" si="29"/>
        <v>45846.740000000078</v>
      </c>
      <c r="AF91" s="29" t="s">
        <v>162</v>
      </c>
      <c r="AG91" s="32">
        <v>0</v>
      </c>
      <c r="AH91" s="32">
        <v>133156.28</v>
      </c>
      <c r="AI91" s="24">
        <f t="shared" si="30"/>
        <v>133156.28</v>
      </c>
      <c r="AJ91" s="25">
        <f t="shared" si="31"/>
        <v>-86094.71000000005</v>
      </c>
      <c r="AK91" s="29" t="s">
        <v>162</v>
      </c>
    </row>
    <row r="92" spans="1:37" s="22" customFormat="1" x14ac:dyDescent="0.25">
      <c r="A92" s="21">
        <v>907</v>
      </c>
      <c r="B92" s="22" t="s">
        <v>116</v>
      </c>
      <c r="C92" s="23">
        <v>171574.59000000003</v>
      </c>
      <c r="D92" s="24">
        <v>204584.04</v>
      </c>
      <c r="E92" s="25">
        <f t="shared" si="20"/>
        <v>33009.449999999983</v>
      </c>
      <c r="F92" s="29" t="s">
        <v>162</v>
      </c>
      <c r="G92" s="27">
        <v>35872.970000000023</v>
      </c>
      <c r="H92" s="27">
        <v>168742.85999999996</v>
      </c>
      <c r="I92" s="24">
        <f t="shared" si="21"/>
        <v>204615.83</v>
      </c>
      <c r="J92" s="25">
        <f t="shared" si="22"/>
        <v>31.789999999979045</v>
      </c>
      <c r="K92" s="29" t="s">
        <v>162</v>
      </c>
      <c r="L92" s="30">
        <v>34897.500000000007</v>
      </c>
      <c r="M92" s="30">
        <v>189949.21</v>
      </c>
      <c r="N92" s="24">
        <f t="shared" si="23"/>
        <v>224846.71</v>
      </c>
      <c r="O92" s="25">
        <f t="shared" si="24"/>
        <v>20230.880000000005</v>
      </c>
      <c r="P92" s="29" t="s">
        <v>162</v>
      </c>
      <c r="Q92" s="30">
        <v>22176.160000000003</v>
      </c>
      <c r="R92" s="30">
        <v>261966.49999999977</v>
      </c>
      <c r="S92" s="24">
        <f t="shared" si="25"/>
        <v>284142.6599999998</v>
      </c>
      <c r="T92" s="25">
        <f t="shared" si="26"/>
        <v>59295.949999999808</v>
      </c>
      <c r="U92" s="28">
        <f t="shared" si="27"/>
        <v>0.26371722316950874</v>
      </c>
      <c r="V92" s="29" t="s">
        <v>162</v>
      </c>
      <c r="W92" s="30">
        <v>108859.91000000005</v>
      </c>
      <c r="X92" s="30">
        <v>277431.87999999989</v>
      </c>
      <c r="Y92" s="24">
        <f t="shared" si="32"/>
        <v>386291.78999999992</v>
      </c>
      <c r="Z92" s="25">
        <f t="shared" si="28"/>
        <v>102149.13000000012</v>
      </c>
      <c r="AA92" s="29" t="s">
        <v>162</v>
      </c>
      <c r="AB92" s="30">
        <v>932.84</v>
      </c>
      <c r="AC92" s="30">
        <v>325856.93999999971</v>
      </c>
      <c r="AD92" s="31">
        <f t="shared" si="33"/>
        <v>326789.77999999974</v>
      </c>
      <c r="AE92" s="30">
        <f t="shared" si="29"/>
        <v>-59502.010000000184</v>
      </c>
      <c r="AF92" s="29" t="s">
        <v>162</v>
      </c>
      <c r="AG92" s="32">
        <v>0</v>
      </c>
      <c r="AH92" s="32">
        <v>328579.07999999996</v>
      </c>
      <c r="AI92" s="24">
        <f t="shared" si="30"/>
        <v>328579.07999999996</v>
      </c>
      <c r="AJ92" s="25">
        <f t="shared" si="31"/>
        <v>1789.3000000002212</v>
      </c>
      <c r="AK92" s="29" t="s">
        <v>162</v>
      </c>
    </row>
    <row r="93" spans="1:37" s="22" customFormat="1" ht="67.900000000000006" customHeight="1" x14ac:dyDescent="0.25">
      <c r="A93" s="21">
        <v>908</v>
      </c>
      <c r="B93" s="22" t="s">
        <v>123</v>
      </c>
      <c r="C93" s="23">
        <v>8026058.2000000011</v>
      </c>
      <c r="D93" s="24">
        <v>10128468.360000001</v>
      </c>
      <c r="E93" s="25">
        <f t="shared" si="20"/>
        <v>2102410.16</v>
      </c>
      <c r="F93" s="26" t="s">
        <v>124</v>
      </c>
      <c r="G93" s="27">
        <v>10758091.889999995</v>
      </c>
      <c r="H93" s="27">
        <v>515968.0199999999</v>
      </c>
      <c r="I93" s="24">
        <f t="shared" si="21"/>
        <v>11274059.909999995</v>
      </c>
      <c r="J93" s="25">
        <f t="shared" si="22"/>
        <v>1145591.5499999933</v>
      </c>
      <c r="K93" s="26" t="s">
        <v>124</v>
      </c>
      <c r="L93" s="30">
        <v>10268286.170000011</v>
      </c>
      <c r="M93" s="30">
        <v>568631.14999999921</v>
      </c>
      <c r="N93" s="24">
        <f t="shared" si="23"/>
        <v>10836917.32000001</v>
      </c>
      <c r="O93" s="25">
        <f t="shared" si="24"/>
        <v>-437142.58999998495</v>
      </c>
      <c r="P93" s="29" t="s">
        <v>162</v>
      </c>
      <c r="Q93" s="30">
        <v>12392671.280000005</v>
      </c>
      <c r="R93" s="30">
        <v>569127.42999999959</v>
      </c>
      <c r="S93" s="24">
        <f t="shared" si="25"/>
        <v>12961798.710000005</v>
      </c>
      <c r="T93" s="25">
        <f t="shared" si="26"/>
        <v>2124881.389999995</v>
      </c>
      <c r="U93" s="28">
        <f t="shared" si="27"/>
        <v>0.19607802913457986</v>
      </c>
      <c r="V93" s="26" t="s">
        <v>125</v>
      </c>
      <c r="W93" s="30">
        <v>11989361.339999953</v>
      </c>
      <c r="X93" s="30">
        <v>181966.46999999997</v>
      </c>
      <c r="Y93" s="24">
        <f t="shared" si="32"/>
        <v>12171327.809999954</v>
      </c>
      <c r="Z93" s="25">
        <f t="shared" si="28"/>
        <v>-790470.90000005066</v>
      </c>
      <c r="AA93" s="29" t="s">
        <v>162</v>
      </c>
      <c r="AB93" s="30">
        <v>18156459.55999995</v>
      </c>
      <c r="AC93" s="30">
        <v>444655.43999999971</v>
      </c>
      <c r="AD93" s="31">
        <f t="shared" si="33"/>
        <v>18601114.999999952</v>
      </c>
      <c r="AE93" s="30">
        <f t="shared" si="29"/>
        <v>6429787.1899999976</v>
      </c>
      <c r="AF93" s="26" t="s">
        <v>126</v>
      </c>
      <c r="AG93" s="32">
        <v>18480201.419999994</v>
      </c>
      <c r="AH93" s="32">
        <v>596347.94000000006</v>
      </c>
      <c r="AI93" s="24">
        <f t="shared" si="30"/>
        <v>19076549.359999996</v>
      </c>
      <c r="AJ93" s="25">
        <f t="shared" si="31"/>
        <v>475434.36000004411</v>
      </c>
      <c r="AK93" s="29" t="s">
        <v>162</v>
      </c>
    </row>
    <row r="94" spans="1:37" s="22" customFormat="1" x14ac:dyDescent="0.25">
      <c r="A94" s="21">
        <v>909</v>
      </c>
      <c r="B94" s="22" t="s">
        <v>127</v>
      </c>
      <c r="C94" s="23">
        <v>149986.38999999998</v>
      </c>
      <c r="D94" s="24">
        <v>174458.45</v>
      </c>
      <c r="E94" s="25">
        <f t="shared" si="20"/>
        <v>24472.060000000027</v>
      </c>
      <c r="F94" s="29" t="s">
        <v>162</v>
      </c>
      <c r="G94" s="27">
        <v>153185.5</v>
      </c>
      <c r="H94" s="27">
        <v>0</v>
      </c>
      <c r="I94" s="24">
        <f t="shared" si="21"/>
        <v>153185.5</v>
      </c>
      <c r="J94" s="25">
        <f t="shared" si="22"/>
        <v>-21272.950000000012</v>
      </c>
      <c r="K94" s="29" t="s">
        <v>162</v>
      </c>
      <c r="L94" s="30">
        <v>306108.23999999987</v>
      </c>
      <c r="M94" s="30">
        <v>0</v>
      </c>
      <c r="N94" s="24">
        <f t="shared" si="23"/>
        <v>306108.23999999987</v>
      </c>
      <c r="O94" s="25">
        <f t="shared" si="24"/>
        <v>152922.73999999987</v>
      </c>
      <c r="P94" s="29" t="s">
        <v>162</v>
      </c>
      <c r="Q94" s="30">
        <v>404973.82999999984</v>
      </c>
      <c r="R94" s="30">
        <v>0</v>
      </c>
      <c r="S94" s="24">
        <f t="shared" si="25"/>
        <v>404973.82999999984</v>
      </c>
      <c r="T94" s="25">
        <f t="shared" si="26"/>
        <v>98865.589999999967</v>
      </c>
      <c r="U94" s="28">
        <f t="shared" si="27"/>
        <v>0.32297591858357033</v>
      </c>
      <c r="V94" s="29" t="s">
        <v>162</v>
      </c>
      <c r="W94" s="30">
        <v>393159.25999999989</v>
      </c>
      <c r="X94" s="30">
        <v>7550.2999999999993</v>
      </c>
      <c r="Y94" s="24">
        <f t="shared" si="32"/>
        <v>400709.55999999988</v>
      </c>
      <c r="Z94" s="25">
        <f t="shared" si="28"/>
        <v>-4264.2699999999604</v>
      </c>
      <c r="AA94" s="29" t="s">
        <v>162</v>
      </c>
      <c r="AB94" s="30">
        <v>183067.46999999997</v>
      </c>
      <c r="AC94" s="30">
        <v>144375.26</v>
      </c>
      <c r="AD94" s="31">
        <f t="shared" si="33"/>
        <v>327442.73</v>
      </c>
      <c r="AE94" s="30">
        <f t="shared" si="29"/>
        <v>-73266.8299999999</v>
      </c>
      <c r="AF94" s="29" t="s">
        <v>162</v>
      </c>
      <c r="AG94" s="32">
        <v>0</v>
      </c>
      <c r="AH94" s="32">
        <v>366574</v>
      </c>
      <c r="AI94" s="24">
        <f t="shared" si="30"/>
        <v>366574</v>
      </c>
      <c r="AJ94" s="25">
        <f t="shared" si="31"/>
        <v>39131.270000000019</v>
      </c>
      <c r="AK94" s="29" t="s">
        <v>162</v>
      </c>
    </row>
    <row r="95" spans="1:37" s="22" customFormat="1" x14ac:dyDescent="0.25">
      <c r="A95" s="21">
        <v>910</v>
      </c>
      <c r="B95" s="22" t="s">
        <v>128</v>
      </c>
      <c r="C95" s="23">
        <v>2585732.2799999989</v>
      </c>
      <c r="D95" s="24">
        <v>312601.14999999985</v>
      </c>
      <c r="E95" s="25">
        <f t="shared" si="20"/>
        <v>-2273131.129999999</v>
      </c>
      <c r="F95" s="29" t="s">
        <v>162</v>
      </c>
      <c r="G95" s="27">
        <v>22552.5</v>
      </c>
      <c r="H95" s="27">
        <v>299992.01</v>
      </c>
      <c r="I95" s="24">
        <f t="shared" si="21"/>
        <v>322544.51</v>
      </c>
      <c r="J95" s="25">
        <f t="shared" si="22"/>
        <v>9943.3600000001607</v>
      </c>
      <c r="K95" s="29" t="s">
        <v>162</v>
      </c>
      <c r="L95" s="30">
        <v>148871</v>
      </c>
      <c r="M95" s="30">
        <v>377470.41000000003</v>
      </c>
      <c r="N95" s="24">
        <f t="shared" si="23"/>
        <v>526341.41</v>
      </c>
      <c r="O95" s="25">
        <f t="shared" si="24"/>
        <v>203796.90000000002</v>
      </c>
      <c r="P95" s="29" t="s">
        <v>162</v>
      </c>
      <c r="Q95" s="30">
        <v>156086.35999999999</v>
      </c>
      <c r="R95" s="30">
        <v>212025.48</v>
      </c>
      <c r="S95" s="24">
        <f t="shared" si="25"/>
        <v>368111.83999999997</v>
      </c>
      <c r="T95" s="25">
        <f t="shared" si="26"/>
        <v>-158229.57000000007</v>
      </c>
      <c r="U95" s="28">
        <f t="shared" si="27"/>
        <v>-0.30062154904361421</v>
      </c>
      <c r="V95" s="29" t="s">
        <v>162</v>
      </c>
      <c r="W95" s="30">
        <v>644199.61999999988</v>
      </c>
      <c r="X95" s="30">
        <v>264.58000000000004</v>
      </c>
      <c r="Y95" s="24">
        <f t="shared" si="32"/>
        <v>644464.19999999984</v>
      </c>
      <c r="Z95" s="25">
        <f t="shared" si="28"/>
        <v>276352.35999999987</v>
      </c>
      <c r="AA95" s="29" t="s">
        <v>162</v>
      </c>
      <c r="AB95" s="30">
        <v>367944.37</v>
      </c>
      <c r="AC95" s="30">
        <v>334245.50000000006</v>
      </c>
      <c r="AD95" s="31">
        <f t="shared" si="33"/>
        <v>702189.87000000011</v>
      </c>
      <c r="AE95" s="30">
        <f t="shared" si="29"/>
        <v>57725.670000000275</v>
      </c>
      <c r="AF95" s="29" t="s">
        <v>162</v>
      </c>
      <c r="AG95" s="32">
        <v>0</v>
      </c>
      <c r="AH95" s="32">
        <v>740424</v>
      </c>
      <c r="AI95" s="24">
        <f t="shared" si="30"/>
        <v>740424</v>
      </c>
      <c r="AJ95" s="25">
        <f t="shared" si="31"/>
        <v>38234.129999999888</v>
      </c>
      <c r="AK95" s="29" t="s">
        <v>162</v>
      </c>
    </row>
    <row r="96" spans="1:37" s="22" customFormat="1" x14ac:dyDescent="0.25">
      <c r="A96" s="21">
        <v>912</v>
      </c>
      <c r="B96" s="22" t="s">
        <v>129</v>
      </c>
      <c r="C96" s="23">
        <v>7959.09</v>
      </c>
      <c r="D96" s="24">
        <v>0</v>
      </c>
      <c r="E96" s="25">
        <f t="shared" si="20"/>
        <v>-7959.09</v>
      </c>
      <c r="F96" s="29" t="s">
        <v>162</v>
      </c>
      <c r="G96" s="27">
        <v>0</v>
      </c>
      <c r="H96" s="27">
        <v>0</v>
      </c>
      <c r="I96" s="24">
        <f t="shared" si="21"/>
        <v>0</v>
      </c>
      <c r="J96" s="25">
        <f t="shared" si="22"/>
        <v>0</v>
      </c>
      <c r="K96" s="29" t="s">
        <v>162</v>
      </c>
      <c r="L96" s="30">
        <v>0</v>
      </c>
      <c r="M96" s="30">
        <v>0</v>
      </c>
      <c r="N96" s="24">
        <f t="shared" si="23"/>
        <v>0</v>
      </c>
      <c r="O96" s="25">
        <f t="shared" si="24"/>
        <v>0</v>
      </c>
      <c r="P96" s="29" t="s">
        <v>162</v>
      </c>
      <c r="Q96" s="30">
        <v>41970</v>
      </c>
      <c r="R96" s="30">
        <v>0</v>
      </c>
      <c r="S96" s="24">
        <f t="shared" si="25"/>
        <v>41970</v>
      </c>
      <c r="T96" s="25">
        <f t="shared" si="26"/>
        <v>41970</v>
      </c>
      <c r="U96" s="28">
        <f t="shared" si="27"/>
        <v>1</v>
      </c>
      <c r="V96" s="29" t="s">
        <v>162</v>
      </c>
      <c r="W96" s="30">
        <v>0</v>
      </c>
      <c r="X96" s="30">
        <v>0</v>
      </c>
      <c r="Y96" s="24">
        <f t="shared" si="32"/>
        <v>0</v>
      </c>
      <c r="Z96" s="25">
        <f t="shared" si="28"/>
        <v>-41970</v>
      </c>
      <c r="AA96" s="29" t="s">
        <v>162</v>
      </c>
      <c r="AB96" s="30">
        <v>0</v>
      </c>
      <c r="AC96" s="30">
        <v>0</v>
      </c>
      <c r="AD96" s="31">
        <f t="shared" si="33"/>
        <v>0</v>
      </c>
      <c r="AE96" s="30">
        <f t="shared" si="29"/>
        <v>0</v>
      </c>
      <c r="AF96" s="29" t="s">
        <v>162</v>
      </c>
      <c r="AG96" s="32">
        <v>0</v>
      </c>
      <c r="AH96" s="32">
        <v>0</v>
      </c>
      <c r="AI96" s="24">
        <f t="shared" si="30"/>
        <v>0</v>
      </c>
      <c r="AJ96" s="25">
        <f t="shared" si="31"/>
        <v>0</v>
      </c>
      <c r="AK96" s="29" t="s">
        <v>162</v>
      </c>
    </row>
    <row r="97" spans="1:37" s="22" customFormat="1" x14ac:dyDescent="0.25">
      <c r="A97" s="21">
        <v>913</v>
      </c>
      <c r="B97" s="22" t="s">
        <v>130</v>
      </c>
      <c r="C97" s="23">
        <v>52319.25</v>
      </c>
      <c r="D97" s="24">
        <v>42130.33</v>
      </c>
      <c r="E97" s="25">
        <f t="shared" si="20"/>
        <v>-10188.919999999998</v>
      </c>
      <c r="F97" s="29" t="s">
        <v>162</v>
      </c>
      <c r="G97" s="27">
        <v>33460.590000000004</v>
      </c>
      <c r="H97" s="27">
        <v>0</v>
      </c>
      <c r="I97" s="24">
        <f t="shared" si="21"/>
        <v>33460.590000000004</v>
      </c>
      <c r="J97" s="25">
        <f t="shared" si="22"/>
        <v>-8669.739999999998</v>
      </c>
      <c r="K97" s="29" t="s">
        <v>162</v>
      </c>
      <c r="L97" s="30">
        <v>1822.9</v>
      </c>
      <c r="M97" s="30">
        <v>0</v>
      </c>
      <c r="N97" s="24">
        <f t="shared" si="23"/>
        <v>1822.9</v>
      </c>
      <c r="O97" s="25">
        <f t="shared" si="24"/>
        <v>-31637.690000000002</v>
      </c>
      <c r="P97" s="29" t="s">
        <v>162</v>
      </c>
      <c r="Q97" s="30">
        <v>0</v>
      </c>
      <c r="R97" s="30">
        <v>0</v>
      </c>
      <c r="S97" s="24">
        <f t="shared" si="25"/>
        <v>0</v>
      </c>
      <c r="T97" s="25">
        <f t="shared" si="26"/>
        <v>-1822.9</v>
      </c>
      <c r="U97" s="28">
        <f t="shared" si="27"/>
        <v>-1</v>
      </c>
      <c r="V97" s="29" t="s">
        <v>162</v>
      </c>
      <c r="W97" s="30">
        <v>89983.63</v>
      </c>
      <c r="X97" s="30">
        <v>4323.8099999999995</v>
      </c>
      <c r="Y97" s="24">
        <f t="shared" si="32"/>
        <v>94307.44</v>
      </c>
      <c r="Z97" s="25">
        <f t="shared" si="28"/>
        <v>94307.44</v>
      </c>
      <c r="AA97" s="29" t="s">
        <v>162</v>
      </c>
      <c r="AB97" s="30">
        <v>5544.25</v>
      </c>
      <c r="AC97" s="30">
        <v>69300</v>
      </c>
      <c r="AD97" s="31">
        <f t="shared" si="33"/>
        <v>74844.25</v>
      </c>
      <c r="AE97" s="30">
        <f t="shared" si="29"/>
        <v>-19463.190000000002</v>
      </c>
      <c r="AF97" s="29" t="s">
        <v>162</v>
      </c>
      <c r="AG97" s="32">
        <v>0</v>
      </c>
      <c r="AH97" s="32">
        <v>180000</v>
      </c>
      <c r="AI97" s="24">
        <f t="shared" si="30"/>
        <v>180000</v>
      </c>
      <c r="AJ97" s="25">
        <f t="shared" si="31"/>
        <v>105155.75</v>
      </c>
      <c r="AK97" s="29" t="s">
        <v>162</v>
      </c>
    </row>
    <row r="98" spans="1:37" s="22" customFormat="1" ht="94.5" x14ac:dyDescent="0.25">
      <c r="A98" s="21">
        <v>920</v>
      </c>
      <c r="B98" s="22" t="s">
        <v>131</v>
      </c>
      <c r="C98" s="23">
        <v>18273770.600000005</v>
      </c>
      <c r="D98" s="24">
        <v>20426503.059999995</v>
      </c>
      <c r="E98" s="25">
        <f t="shared" si="20"/>
        <v>2152732.4599999897</v>
      </c>
      <c r="F98" s="26" t="s">
        <v>132</v>
      </c>
      <c r="G98" s="27">
        <v>2720097.2699999968</v>
      </c>
      <c r="H98" s="27">
        <v>19020889.389999997</v>
      </c>
      <c r="I98" s="24">
        <f t="shared" si="21"/>
        <v>21740986.659999993</v>
      </c>
      <c r="J98" s="25">
        <f t="shared" si="22"/>
        <v>1314483.5999999978</v>
      </c>
      <c r="K98" s="26" t="s">
        <v>133</v>
      </c>
      <c r="L98" s="30">
        <v>2214306.3800000092</v>
      </c>
      <c r="M98" s="30">
        <v>20587959.069999889</v>
      </c>
      <c r="N98" s="24">
        <f t="shared" si="23"/>
        <v>22802265.449999899</v>
      </c>
      <c r="O98" s="25">
        <f t="shared" si="24"/>
        <v>1061278.789999906</v>
      </c>
      <c r="P98" s="26" t="s">
        <v>134</v>
      </c>
      <c r="Q98" s="30">
        <v>1824050.0699999945</v>
      </c>
      <c r="R98" s="30">
        <v>26274332.779999744</v>
      </c>
      <c r="S98" s="24">
        <f t="shared" si="25"/>
        <v>28098382.849999737</v>
      </c>
      <c r="T98" s="25">
        <f t="shared" si="26"/>
        <v>5296117.3999998383</v>
      </c>
      <c r="U98" s="28">
        <f t="shared" si="27"/>
        <v>0.23226277282022703</v>
      </c>
      <c r="V98" s="26" t="s">
        <v>135</v>
      </c>
      <c r="W98" s="30">
        <v>9631628.679999996</v>
      </c>
      <c r="X98" s="30">
        <v>24284032.139999833</v>
      </c>
      <c r="Y98" s="24">
        <f t="shared" si="32"/>
        <v>33915660.819999829</v>
      </c>
      <c r="Z98" s="25">
        <f t="shared" si="28"/>
        <v>5817277.9700000919</v>
      </c>
      <c r="AA98" s="26" t="s">
        <v>136</v>
      </c>
      <c r="AB98" s="30">
        <v>874012.55</v>
      </c>
      <c r="AC98" s="30">
        <v>33538465.579999734</v>
      </c>
      <c r="AD98" s="31">
        <f t="shared" si="33"/>
        <v>34412478.129999734</v>
      </c>
      <c r="AE98" s="30">
        <f t="shared" si="29"/>
        <v>496817.30999990553</v>
      </c>
      <c r="AF98" s="29" t="s">
        <v>162</v>
      </c>
      <c r="AG98" s="32">
        <v>0</v>
      </c>
      <c r="AH98" s="32">
        <v>38011395.120000027</v>
      </c>
      <c r="AI98" s="24">
        <f t="shared" si="30"/>
        <v>38011395.120000027</v>
      </c>
      <c r="AJ98" s="25">
        <f t="shared" si="31"/>
        <v>3598916.9900002927</v>
      </c>
      <c r="AK98" s="26" t="s">
        <v>137</v>
      </c>
    </row>
    <row r="99" spans="1:37" s="22" customFormat="1" ht="64.900000000000006" customHeight="1" x14ac:dyDescent="0.25">
      <c r="A99" s="21">
        <v>921</v>
      </c>
      <c r="B99" s="22" t="s">
        <v>138</v>
      </c>
      <c r="C99" s="23">
        <v>4611863.1799999978</v>
      </c>
      <c r="D99" s="24">
        <v>6372001.5699999901</v>
      </c>
      <c r="E99" s="25">
        <f t="shared" si="20"/>
        <v>1760138.3899999922</v>
      </c>
      <c r="F99" s="26" t="s">
        <v>139</v>
      </c>
      <c r="G99" s="27">
        <v>2596499.6699999971</v>
      </c>
      <c r="H99" s="27">
        <v>3827129.0600000089</v>
      </c>
      <c r="I99" s="24">
        <f t="shared" si="21"/>
        <v>6423628.730000006</v>
      </c>
      <c r="J99" s="25">
        <f t="shared" si="22"/>
        <v>51627.160000015981</v>
      </c>
      <c r="K99" s="29" t="s">
        <v>162</v>
      </c>
      <c r="L99" s="30">
        <v>2548993.3000000087</v>
      </c>
      <c r="M99" s="30">
        <v>4936262.2099999916</v>
      </c>
      <c r="N99" s="24">
        <f t="shared" si="23"/>
        <v>7485255.5099999998</v>
      </c>
      <c r="O99" s="25">
        <f t="shared" si="24"/>
        <v>1061626.7799999937</v>
      </c>
      <c r="P99" s="26" t="s">
        <v>140</v>
      </c>
      <c r="Q99" s="30">
        <v>1898391.8600000017</v>
      </c>
      <c r="R99" s="30">
        <v>4782580.1599999396</v>
      </c>
      <c r="S99" s="24">
        <f t="shared" si="25"/>
        <v>6680972.0199999418</v>
      </c>
      <c r="T99" s="25">
        <f t="shared" si="26"/>
        <v>-804283.49000005797</v>
      </c>
      <c r="U99" s="28">
        <f t="shared" si="27"/>
        <v>-0.1074490361652408</v>
      </c>
      <c r="V99" s="29" t="s">
        <v>162</v>
      </c>
      <c r="W99" s="30">
        <v>3048578.8300000173</v>
      </c>
      <c r="X99" s="30">
        <v>4526776.1799999299</v>
      </c>
      <c r="Y99" s="24">
        <f t="shared" si="32"/>
        <v>7575355.0099999476</v>
      </c>
      <c r="Z99" s="25">
        <f t="shared" si="28"/>
        <v>894382.99000000581</v>
      </c>
      <c r="AA99" s="29" t="s">
        <v>162</v>
      </c>
      <c r="AB99" s="30">
        <v>524237.82999999996</v>
      </c>
      <c r="AC99" s="30">
        <v>9295409.5299999174</v>
      </c>
      <c r="AD99" s="31">
        <f t="shared" si="33"/>
        <v>9819647.3599999174</v>
      </c>
      <c r="AE99" s="30">
        <f t="shared" si="29"/>
        <v>2244292.3499999698</v>
      </c>
      <c r="AF99" s="26" t="s">
        <v>141</v>
      </c>
      <c r="AG99" s="32">
        <v>618896.89999999991</v>
      </c>
      <c r="AH99" s="32">
        <v>8953999.4899999928</v>
      </c>
      <c r="AI99" s="24">
        <f t="shared" si="30"/>
        <v>9572896.3899999931</v>
      </c>
      <c r="AJ99" s="25">
        <f t="shared" si="31"/>
        <v>-246750.9699999243</v>
      </c>
      <c r="AK99" s="29" t="s">
        <v>162</v>
      </c>
    </row>
    <row r="100" spans="1:37" s="22" customFormat="1" ht="136.15" customHeight="1" x14ac:dyDescent="0.25">
      <c r="A100" s="21">
        <v>923</v>
      </c>
      <c r="B100" s="22" t="s">
        <v>142</v>
      </c>
      <c r="C100" s="23">
        <v>6527434.1200000001</v>
      </c>
      <c r="D100" s="24">
        <v>6407171.6999999993</v>
      </c>
      <c r="E100" s="25">
        <f t="shared" si="20"/>
        <v>-120262.42000000086</v>
      </c>
      <c r="F100" s="29" t="s">
        <v>162</v>
      </c>
      <c r="G100" s="27">
        <v>3826944.4600000004</v>
      </c>
      <c r="H100" s="27">
        <v>4194946.07</v>
      </c>
      <c r="I100" s="24">
        <f t="shared" si="21"/>
        <v>8021890.5300000012</v>
      </c>
      <c r="J100" s="25">
        <f t="shared" si="22"/>
        <v>1614718.8300000019</v>
      </c>
      <c r="K100" s="26" t="s">
        <v>143</v>
      </c>
      <c r="L100" s="30">
        <v>3840397.9200000018</v>
      </c>
      <c r="M100" s="30">
        <v>2918879.8500000006</v>
      </c>
      <c r="N100" s="24">
        <f t="shared" si="23"/>
        <v>6759277.7700000023</v>
      </c>
      <c r="O100" s="25">
        <f t="shared" si="24"/>
        <v>-1262612.7599999988</v>
      </c>
      <c r="P100" s="29" t="s">
        <v>162</v>
      </c>
      <c r="Q100" s="30">
        <v>3206846.6300000008</v>
      </c>
      <c r="R100" s="30">
        <v>11896488.120000023</v>
      </c>
      <c r="S100" s="24">
        <f t="shared" si="25"/>
        <v>15103334.750000024</v>
      </c>
      <c r="T100" s="25">
        <f t="shared" si="26"/>
        <v>8344056.9800000219</v>
      </c>
      <c r="U100" s="28">
        <f t="shared" si="27"/>
        <v>1.2344598437770695</v>
      </c>
      <c r="V100" s="26" t="s">
        <v>144</v>
      </c>
      <c r="W100" s="30">
        <v>9059120.8100000061</v>
      </c>
      <c r="X100" s="30">
        <v>8525001.6400000025</v>
      </c>
      <c r="Y100" s="24">
        <f t="shared" si="32"/>
        <v>17584122.45000001</v>
      </c>
      <c r="Z100" s="25">
        <f t="shared" si="28"/>
        <v>2480787.6999999862</v>
      </c>
      <c r="AA100" s="26" t="s">
        <v>145</v>
      </c>
      <c r="AB100" s="30">
        <v>2379192.0300000003</v>
      </c>
      <c r="AC100" s="30">
        <v>19115950.729999993</v>
      </c>
      <c r="AD100" s="31">
        <f t="shared" si="33"/>
        <v>21495142.759999994</v>
      </c>
      <c r="AE100" s="30">
        <f t="shared" si="29"/>
        <v>3911020.3099999838</v>
      </c>
      <c r="AF100" s="26" t="s">
        <v>146</v>
      </c>
      <c r="AG100" s="32">
        <v>1000</v>
      </c>
      <c r="AH100" s="32">
        <v>22226346.759999998</v>
      </c>
      <c r="AI100" s="24">
        <f t="shared" si="30"/>
        <v>22227346.759999998</v>
      </c>
      <c r="AJ100" s="25">
        <f t="shared" si="31"/>
        <v>732204.00000000373</v>
      </c>
      <c r="AK100" s="29" t="s">
        <v>162</v>
      </c>
    </row>
    <row r="101" spans="1:37" s="22" customFormat="1" x14ac:dyDescent="0.25">
      <c r="A101" s="21">
        <v>924</v>
      </c>
      <c r="B101" s="22" t="s">
        <v>147</v>
      </c>
      <c r="C101" s="23">
        <v>0</v>
      </c>
      <c r="D101" s="24">
        <v>501031.42</v>
      </c>
      <c r="E101" s="25">
        <f t="shared" si="20"/>
        <v>501031.42</v>
      </c>
      <c r="F101" s="29" t="s">
        <v>162</v>
      </c>
      <c r="G101" s="27">
        <v>69325</v>
      </c>
      <c r="H101" s="27">
        <v>0</v>
      </c>
      <c r="I101" s="24">
        <f t="shared" si="21"/>
        <v>69325</v>
      </c>
      <c r="J101" s="25">
        <f t="shared" ref="J101:J108" si="34">I101-D101</f>
        <v>-431706.42</v>
      </c>
      <c r="K101" s="29" t="s">
        <v>162</v>
      </c>
      <c r="L101" s="30">
        <v>122553</v>
      </c>
      <c r="M101" s="30">
        <v>0</v>
      </c>
      <c r="N101" s="24">
        <f t="shared" si="23"/>
        <v>122553</v>
      </c>
      <c r="O101" s="25">
        <f t="shared" ref="O101:O108" si="35">N101-I101</f>
        <v>53228</v>
      </c>
      <c r="P101" s="29" t="s">
        <v>162</v>
      </c>
      <c r="Q101" s="30">
        <v>218385.5</v>
      </c>
      <c r="R101" s="30">
        <v>22063.47</v>
      </c>
      <c r="S101" s="24">
        <f t="shared" si="25"/>
        <v>240448.97</v>
      </c>
      <c r="T101" s="25">
        <f t="shared" ref="T101:T108" si="36">S101-N101</f>
        <v>117895.97</v>
      </c>
      <c r="U101" s="28">
        <f t="shared" ref="U101:U108" si="37">IF(AND(N101=0, T101&gt;0),1,IF(T101=0,0,IF(AND(N101=0,T101&lt;0),-1,IF(AND(T101&gt;0,N101&lt;0),ABS(T101/N101),T101/N101))))</f>
        <v>0.96199986944424043</v>
      </c>
      <c r="V101" s="29" t="s">
        <v>162</v>
      </c>
      <c r="W101" s="30">
        <v>114307.63</v>
      </c>
      <c r="X101" s="30">
        <v>170152.64</v>
      </c>
      <c r="Y101" s="24">
        <f t="shared" si="32"/>
        <v>284460.27</v>
      </c>
      <c r="Z101" s="25">
        <f t="shared" si="28"/>
        <v>44011.300000000017</v>
      </c>
      <c r="AA101" s="29" t="s">
        <v>162</v>
      </c>
      <c r="AB101" s="30">
        <v>0</v>
      </c>
      <c r="AC101" s="30">
        <v>-5137.400000000006</v>
      </c>
      <c r="AD101" s="31">
        <f t="shared" si="33"/>
        <v>-5137.400000000006</v>
      </c>
      <c r="AE101" s="30">
        <f t="shared" ref="AE101:AE108" si="38">AD101-Y101</f>
        <v>-289597.67000000004</v>
      </c>
      <c r="AF101" s="29" t="s">
        <v>162</v>
      </c>
      <c r="AG101" s="32">
        <v>0</v>
      </c>
      <c r="AH101" s="32">
        <v>216883.3</v>
      </c>
      <c r="AI101" s="24">
        <f t="shared" si="30"/>
        <v>216883.3</v>
      </c>
      <c r="AJ101" s="25">
        <f t="shared" ref="AJ101:AJ108" si="39">AI101-AD101</f>
        <v>222020.69999999998</v>
      </c>
      <c r="AK101" s="29" t="s">
        <v>162</v>
      </c>
    </row>
    <row r="102" spans="1:37" s="22" customFormat="1" ht="31.15" customHeight="1" x14ac:dyDescent="0.25">
      <c r="A102" s="21">
        <v>925</v>
      </c>
      <c r="B102" s="22" t="s">
        <v>148</v>
      </c>
      <c r="C102" s="23">
        <v>81103.410000000047</v>
      </c>
      <c r="D102" s="24">
        <v>145594.41000000015</v>
      </c>
      <c r="E102" s="25">
        <f t="shared" si="20"/>
        <v>64491.000000000102</v>
      </c>
      <c r="F102" s="29" t="s">
        <v>162</v>
      </c>
      <c r="G102" s="27">
        <v>380053.36999999889</v>
      </c>
      <c r="H102" s="27">
        <v>2283.65</v>
      </c>
      <c r="I102" s="24">
        <f t="shared" si="21"/>
        <v>382337.01999999891</v>
      </c>
      <c r="J102" s="25">
        <f t="shared" si="34"/>
        <v>236742.60999999876</v>
      </c>
      <c r="K102" s="29" t="s">
        <v>162</v>
      </c>
      <c r="L102" s="30">
        <v>1622580.9300000009</v>
      </c>
      <c r="M102" s="30">
        <v>3462.3</v>
      </c>
      <c r="N102" s="24">
        <f t="shared" si="23"/>
        <v>1626043.2300000009</v>
      </c>
      <c r="O102" s="25">
        <f t="shared" si="35"/>
        <v>1243706.2100000021</v>
      </c>
      <c r="P102" s="34" t="s">
        <v>149</v>
      </c>
      <c r="Q102" s="30">
        <v>219461.02999999945</v>
      </c>
      <c r="R102" s="30">
        <v>35927.53</v>
      </c>
      <c r="S102" s="24">
        <f t="shared" si="25"/>
        <v>255388.55999999944</v>
      </c>
      <c r="T102" s="25">
        <f t="shared" si="36"/>
        <v>-1370654.6700000016</v>
      </c>
      <c r="U102" s="28">
        <f t="shared" si="37"/>
        <v>-0.8429386406903836</v>
      </c>
      <c r="V102" s="29" t="s">
        <v>162</v>
      </c>
      <c r="W102" s="30">
        <v>39739.300000000032</v>
      </c>
      <c r="X102" s="30">
        <v>105901.34</v>
      </c>
      <c r="Y102" s="24">
        <f>W102+X102</f>
        <v>145640.64000000001</v>
      </c>
      <c r="Z102" s="25">
        <f>Y102-S102</f>
        <v>-109747.91999999943</v>
      </c>
      <c r="AA102" s="29" t="s">
        <v>162</v>
      </c>
      <c r="AB102" s="30">
        <v>21914.138665969775</v>
      </c>
      <c r="AC102" s="30">
        <v>215535.32198757757</v>
      </c>
      <c r="AD102" s="31">
        <f>AB102+AC102</f>
        <v>237449.46065354734</v>
      </c>
      <c r="AE102" s="30">
        <f t="shared" si="38"/>
        <v>91808.820653547329</v>
      </c>
      <c r="AF102" s="29" t="s">
        <v>162</v>
      </c>
      <c r="AG102" s="32">
        <v>579.08182309116523</v>
      </c>
      <c r="AH102" s="32">
        <v>405116.21817690885</v>
      </c>
      <c r="AI102" s="24">
        <f t="shared" si="30"/>
        <v>405695.3</v>
      </c>
      <c r="AJ102" s="25">
        <f t="shared" si="39"/>
        <v>168245.83934645265</v>
      </c>
      <c r="AK102" s="29" t="s">
        <v>162</v>
      </c>
    </row>
    <row r="103" spans="1:37" s="22" customFormat="1" ht="77.45" customHeight="1" x14ac:dyDescent="0.25">
      <c r="A103" s="21">
        <v>926</v>
      </c>
      <c r="B103" s="22" t="s">
        <v>150</v>
      </c>
      <c r="C103" s="23">
        <v>15487040.309999991</v>
      </c>
      <c r="D103" s="24">
        <v>15839617.390000008</v>
      </c>
      <c r="E103" s="25">
        <f t="shared" si="20"/>
        <v>352577.08000001684</v>
      </c>
      <c r="F103" s="29" t="s">
        <v>162</v>
      </c>
      <c r="G103" s="27">
        <v>17544214.630000059</v>
      </c>
      <c r="H103" s="27">
        <v>124991.17</v>
      </c>
      <c r="I103" s="24">
        <f t="shared" si="21"/>
        <v>17669205.80000006</v>
      </c>
      <c r="J103" s="25">
        <f t="shared" si="34"/>
        <v>1829588.4100000523</v>
      </c>
      <c r="K103" s="26" t="s">
        <v>151</v>
      </c>
      <c r="L103" s="30">
        <v>15646648.619999964</v>
      </c>
      <c r="M103" s="30">
        <v>160191.03999999995</v>
      </c>
      <c r="N103" s="24">
        <f t="shared" si="23"/>
        <v>15806839.659999963</v>
      </c>
      <c r="O103" s="25">
        <f t="shared" si="35"/>
        <v>-1862366.1400000975</v>
      </c>
      <c r="P103" s="29" t="s">
        <v>162</v>
      </c>
      <c r="Q103" s="30">
        <v>17940979.339999985</v>
      </c>
      <c r="R103" s="30">
        <v>184625.18999999992</v>
      </c>
      <c r="S103" s="24">
        <f t="shared" si="25"/>
        <v>18125604.529999986</v>
      </c>
      <c r="T103" s="25">
        <f t="shared" si="36"/>
        <v>2318764.8700000234</v>
      </c>
      <c r="U103" s="28">
        <f t="shared" si="37"/>
        <v>0.14669376800650288</v>
      </c>
      <c r="V103" s="26" t="s">
        <v>151</v>
      </c>
      <c r="W103" s="30">
        <v>15138845.869999984</v>
      </c>
      <c r="X103" s="30">
        <v>132091.78999999998</v>
      </c>
      <c r="Y103" s="24">
        <f t="shared" ref="Y103:Y108" si="40">W103+X103</f>
        <v>15270937.659999983</v>
      </c>
      <c r="Z103" s="25">
        <f t="shared" ref="Z103:Z108" si="41">Y103-S103</f>
        <v>-2854666.8700000029</v>
      </c>
      <c r="AA103" s="29" t="s">
        <v>162</v>
      </c>
      <c r="AB103" s="30">
        <v>8043809.6399713214</v>
      </c>
      <c r="AC103" s="30">
        <v>14183685.81002868</v>
      </c>
      <c r="AD103" s="31">
        <f t="shared" ref="AD103:AD108" si="42">AB103+AC103</f>
        <v>22227495.450000003</v>
      </c>
      <c r="AE103" s="30">
        <f t="shared" si="38"/>
        <v>6956557.7900000196</v>
      </c>
      <c r="AF103" s="26" t="s">
        <v>152</v>
      </c>
      <c r="AG103" s="32">
        <v>380161.92707365128</v>
      </c>
      <c r="AH103" s="32">
        <v>22911488.862926342</v>
      </c>
      <c r="AI103" s="24">
        <f t="shared" si="30"/>
        <v>23291650.789999992</v>
      </c>
      <c r="AJ103" s="25">
        <f t="shared" si="39"/>
        <v>1064155.3399999887</v>
      </c>
      <c r="AK103" s="26" t="s">
        <v>153</v>
      </c>
    </row>
    <row r="104" spans="1:37" s="22" customFormat="1" x14ac:dyDescent="0.25">
      <c r="A104" s="21">
        <v>928</v>
      </c>
      <c r="B104" s="22" t="s">
        <v>154</v>
      </c>
      <c r="C104" s="23">
        <v>509798.49999999994</v>
      </c>
      <c r="D104" s="24">
        <v>52274.92</v>
      </c>
      <c r="E104" s="25">
        <f t="shared" si="20"/>
        <v>-457523.57999999996</v>
      </c>
      <c r="F104" s="29" t="s">
        <v>162</v>
      </c>
      <c r="G104" s="27">
        <v>281755.77000000008</v>
      </c>
      <c r="H104" s="27">
        <v>0</v>
      </c>
      <c r="I104" s="24">
        <f t="shared" si="21"/>
        <v>281755.77000000008</v>
      </c>
      <c r="J104" s="25">
        <f t="shared" si="34"/>
        <v>229480.85000000009</v>
      </c>
      <c r="K104" s="29" t="s">
        <v>162</v>
      </c>
      <c r="L104" s="30">
        <v>37218.149999999994</v>
      </c>
      <c r="M104" s="30">
        <v>0</v>
      </c>
      <c r="N104" s="24">
        <f t="shared" si="23"/>
        <v>37218.149999999994</v>
      </c>
      <c r="O104" s="25">
        <f t="shared" si="35"/>
        <v>-244537.62000000008</v>
      </c>
      <c r="P104" s="29" t="s">
        <v>162</v>
      </c>
      <c r="Q104" s="30">
        <v>610943.43999999983</v>
      </c>
      <c r="R104" s="30">
        <v>0</v>
      </c>
      <c r="S104" s="24">
        <f t="shared" si="25"/>
        <v>610943.43999999983</v>
      </c>
      <c r="T104" s="25">
        <f t="shared" si="36"/>
        <v>573725.2899999998</v>
      </c>
      <c r="U104" s="28">
        <f t="shared" si="37"/>
        <v>15.415201722815343</v>
      </c>
      <c r="V104" s="29" t="s">
        <v>162</v>
      </c>
      <c r="W104" s="30">
        <v>990976.75</v>
      </c>
      <c r="X104" s="30">
        <v>0</v>
      </c>
      <c r="Y104" s="24">
        <f t="shared" si="40"/>
        <v>990976.75</v>
      </c>
      <c r="Z104" s="25">
        <f t="shared" si="41"/>
        <v>380033.31000000017</v>
      </c>
      <c r="AA104" s="29" t="s">
        <v>162</v>
      </c>
      <c r="AB104" s="30">
        <v>746527.29999999993</v>
      </c>
      <c r="AC104" s="30">
        <v>54226.329999999994</v>
      </c>
      <c r="AD104" s="31">
        <f t="shared" si="42"/>
        <v>800753.62999999989</v>
      </c>
      <c r="AE104" s="30">
        <f t="shared" si="38"/>
        <v>-190223.12000000011</v>
      </c>
      <c r="AF104" s="29" t="s">
        <v>162</v>
      </c>
      <c r="AG104" s="32">
        <v>0</v>
      </c>
      <c r="AH104" s="32">
        <v>720174</v>
      </c>
      <c r="AI104" s="24">
        <f t="shared" si="30"/>
        <v>720174</v>
      </c>
      <c r="AJ104" s="25">
        <f t="shared" si="39"/>
        <v>-80579.629999999888</v>
      </c>
      <c r="AK104" s="29" t="s">
        <v>162</v>
      </c>
    </row>
    <row r="105" spans="1:37" s="22" customFormat="1" x14ac:dyDescent="0.25">
      <c r="A105" s="21">
        <v>930.1</v>
      </c>
      <c r="B105" s="22" t="s">
        <v>155</v>
      </c>
      <c r="C105" s="23">
        <v>803974.37</v>
      </c>
      <c r="D105" s="24">
        <v>630488.4</v>
      </c>
      <c r="E105" s="25">
        <f t="shared" si="20"/>
        <v>-173485.96999999997</v>
      </c>
      <c r="F105" s="29" t="s">
        <v>162</v>
      </c>
      <c r="G105" s="27">
        <v>765183.49999999988</v>
      </c>
      <c r="H105" s="27">
        <v>160299.70000000001</v>
      </c>
      <c r="I105" s="24">
        <f t="shared" si="21"/>
        <v>925483.2</v>
      </c>
      <c r="J105" s="25">
        <f t="shared" si="34"/>
        <v>294994.79999999993</v>
      </c>
      <c r="K105" s="29" t="s">
        <v>162</v>
      </c>
      <c r="L105" s="30">
        <v>695142.2300000001</v>
      </c>
      <c r="M105" s="30">
        <v>44160.3</v>
      </c>
      <c r="N105" s="24">
        <f t="shared" si="23"/>
        <v>739302.53000000014</v>
      </c>
      <c r="O105" s="25">
        <f t="shared" si="35"/>
        <v>-186180.66999999981</v>
      </c>
      <c r="P105" s="29" t="s">
        <v>162</v>
      </c>
      <c r="Q105" s="30">
        <v>455657.29999999987</v>
      </c>
      <c r="R105" s="30">
        <v>75352.149999999994</v>
      </c>
      <c r="S105" s="24">
        <f t="shared" si="25"/>
        <v>531009.44999999984</v>
      </c>
      <c r="T105" s="25">
        <f t="shared" si="36"/>
        <v>-208293.08000000031</v>
      </c>
      <c r="U105" s="28">
        <f t="shared" si="37"/>
        <v>-0.28174268523063256</v>
      </c>
      <c r="V105" s="29" t="s">
        <v>162</v>
      </c>
      <c r="W105" s="30">
        <v>923662.84000000043</v>
      </c>
      <c r="X105" s="30">
        <v>1598.83</v>
      </c>
      <c r="Y105" s="24">
        <f t="shared" si="40"/>
        <v>925261.67000000039</v>
      </c>
      <c r="Z105" s="25">
        <f t="shared" si="41"/>
        <v>394252.22000000055</v>
      </c>
      <c r="AA105" s="29" t="s">
        <v>162</v>
      </c>
      <c r="AB105" s="30">
        <v>431235.41</v>
      </c>
      <c r="AC105" s="30">
        <v>282994.0199999999</v>
      </c>
      <c r="AD105" s="31">
        <f t="shared" si="42"/>
        <v>714229.42999999993</v>
      </c>
      <c r="AE105" s="30">
        <f t="shared" si="38"/>
        <v>-211032.24000000046</v>
      </c>
      <c r="AF105" s="29" t="s">
        <v>162</v>
      </c>
      <c r="AG105" s="32">
        <v>0</v>
      </c>
      <c r="AH105" s="32">
        <v>521996.01999999996</v>
      </c>
      <c r="AI105" s="24">
        <f t="shared" si="30"/>
        <v>521996.01999999996</v>
      </c>
      <c r="AJ105" s="25">
        <f t="shared" si="39"/>
        <v>-192233.40999999997</v>
      </c>
      <c r="AK105" s="29" t="s">
        <v>162</v>
      </c>
    </row>
    <row r="106" spans="1:37" s="22" customFormat="1" ht="31.5" x14ac:dyDescent="0.25">
      <c r="A106" s="21">
        <v>930.2</v>
      </c>
      <c r="B106" s="22" t="s">
        <v>156</v>
      </c>
      <c r="C106" s="23">
        <v>1797957.2999999998</v>
      </c>
      <c r="D106" s="24">
        <v>2227593.19</v>
      </c>
      <c r="E106" s="25">
        <f t="shared" si="20"/>
        <v>429635.89000000013</v>
      </c>
      <c r="F106" s="29" t="s">
        <v>162</v>
      </c>
      <c r="G106" s="27">
        <v>106727.62</v>
      </c>
      <c r="H106" s="27">
        <v>2097512.7699999996</v>
      </c>
      <c r="I106" s="24">
        <f t="shared" si="21"/>
        <v>2204240.3899999997</v>
      </c>
      <c r="J106" s="25">
        <f t="shared" si="34"/>
        <v>-23352.800000000279</v>
      </c>
      <c r="K106" s="29" t="s">
        <v>162</v>
      </c>
      <c r="L106" s="30">
        <v>190687.74</v>
      </c>
      <c r="M106" s="30">
        <v>960453.35</v>
      </c>
      <c r="N106" s="24">
        <f t="shared" si="23"/>
        <v>1151141.0899999999</v>
      </c>
      <c r="O106" s="25">
        <f t="shared" si="35"/>
        <v>-1053099.2999999998</v>
      </c>
      <c r="P106" s="29" t="s">
        <v>162</v>
      </c>
      <c r="Q106" s="30">
        <v>344027.39999999985</v>
      </c>
      <c r="R106" s="30">
        <v>1351758.2100000002</v>
      </c>
      <c r="S106" s="24">
        <f t="shared" si="25"/>
        <v>1695785.61</v>
      </c>
      <c r="T106" s="25">
        <f t="shared" si="36"/>
        <v>544644.52000000025</v>
      </c>
      <c r="U106" s="28">
        <f t="shared" si="37"/>
        <v>0.47313446173657159</v>
      </c>
      <c r="V106" s="29" t="s">
        <v>162</v>
      </c>
      <c r="W106" s="30">
        <v>1487639.8000000003</v>
      </c>
      <c r="X106" s="30">
        <v>377414.99000000034</v>
      </c>
      <c r="Y106" s="24">
        <f t="shared" si="40"/>
        <v>1865054.7900000005</v>
      </c>
      <c r="Z106" s="25">
        <f t="shared" si="41"/>
        <v>169269.1800000004</v>
      </c>
      <c r="AA106" s="29" t="s">
        <v>162</v>
      </c>
      <c r="AB106" s="30">
        <v>-1240048.2999999996</v>
      </c>
      <c r="AC106" s="30">
        <v>3113263.9999999963</v>
      </c>
      <c r="AD106" s="31">
        <f t="shared" si="42"/>
        <v>1873215.6999999967</v>
      </c>
      <c r="AE106" s="30">
        <f t="shared" si="38"/>
        <v>8160.9099999961909</v>
      </c>
      <c r="AF106" s="29" t="s">
        <v>162</v>
      </c>
      <c r="AG106" s="32">
        <v>0</v>
      </c>
      <c r="AH106" s="32">
        <v>3774214.0799999996</v>
      </c>
      <c r="AI106" s="24">
        <f t="shared" si="30"/>
        <v>3774214.0799999996</v>
      </c>
      <c r="AJ106" s="25">
        <f t="shared" si="39"/>
        <v>1900998.3800000029</v>
      </c>
      <c r="AK106" s="26" t="s">
        <v>121</v>
      </c>
    </row>
    <row r="107" spans="1:37" s="22" customFormat="1" ht="91.9" customHeight="1" x14ac:dyDescent="0.25">
      <c r="A107" s="21">
        <v>931</v>
      </c>
      <c r="B107" s="22" t="s">
        <v>101</v>
      </c>
      <c r="C107" s="23">
        <v>0</v>
      </c>
      <c r="D107" s="24">
        <v>0</v>
      </c>
      <c r="E107" s="25">
        <f t="shared" si="20"/>
        <v>0</v>
      </c>
      <c r="F107" s="29" t="s">
        <v>162</v>
      </c>
      <c r="G107" s="27">
        <v>0</v>
      </c>
      <c r="H107" s="27">
        <v>0</v>
      </c>
      <c r="I107" s="24">
        <f t="shared" si="21"/>
        <v>0</v>
      </c>
      <c r="J107" s="25">
        <f t="shared" si="34"/>
        <v>0</v>
      </c>
      <c r="K107" s="29" t="s">
        <v>162</v>
      </c>
      <c r="L107" s="30">
        <v>144575.65</v>
      </c>
      <c r="M107" s="30">
        <v>238650.18000000005</v>
      </c>
      <c r="N107" s="24">
        <f t="shared" si="23"/>
        <v>383225.83000000007</v>
      </c>
      <c r="O107" s="25">
        <f t="shared" si="35"/>
        <v>383225.83000000007</v>
      </c>
      <c r="P107" s="29" t="s">
        <v>162</v>
      </c>
      <c r="Q107" s="30">
        <v>62808</v>
      </c>
      <c r="R107" s="30">
        <v>162635.90999999997</v>
      </c>
      <c r="S107" s="24">
        <f t="shared" si="25"/>
        <v>225443.90999999997</v>
      </c>
      <c r="T107" s="25">
        <f t="shared" si="36"/>
        <v>-157781.9200000001</v>
      </c>
      <c r="U107" s="28">
        <f t="shared" si="37"/>
        <v>-0.41172047301717651</v>
      </c>
      <c r="V107" s="29" t="s">
        <v>162</v>
      </c>
      <c r="W107" s="30">
        <v>47693.469999999987</v>
      </c>
      <c r="X107" s="30">
        <v>1321398.29</v>
      </c>
      <c r="Y107" s="24">
        <f t="shared" si="40"/>
        <v>1369091.76</v>
      </c>
      <c r="Z107" s="25">
        <f t="shared" si="41"/>
        <v>1143647.8500000001</v>
      </c>
      <c r="AA107" s="26" t="s">
        <v>157</v>
      </c>
      <c r="AB107" s="30">
        <v>-4408.2700000000332</v>
      </c>
      <c r="AC107" s="30">
        <v>1210930.8699999999</v>
      </c>
      <c r="AD107" s="31">
        <f t="shared" si="42"/>
        <v>1206522.5999999999</v>
      </c>
      <c r="AE107" s="30">
        <f t="shared" si="38"/>
        <v>-162569.16000000015</v>
      </c>
      <c r="AF107" s="29" t="s">
        <v>162</v>
      </c>
      <c r="AG107" s="32">
        <v>0</v>
      </c>
      <c r="AH107" s="32">
        <v>1731055.1799999997</v>
      </c>
      <c r="AI107" s="24">
        <f t="shared" si="30"/>
        <v>1731055.1799999997</v>
      </c>
      <c r="AJ107" s="25">
        <f t="shared" si="39"/>
        <v>524532.57999999984</v>
      </c>
      <c r="AK107" s="29" t="s">
        <v>162</v>
      </c>
    </row>
    <row r="108" spans="1:37" s="22" customFormat="1" ht="62.45" customHeight="1" x14ac:dyDescent="0.25">
      <c r="A108" s="21">
        <v>935</v>
      </c>
      <c r="B108" s="22" t="s">
        <v>158</v>
      </c>
      <c r="C108" s="23">
        <v>9252364.6599999983</v>
      </c>
      <c r="D108" s="24">
        <v>10993416.989999996</v>
      </c>
      <c r="E108" s="25">
        <f t="shared" si="20"/>
        <v>1741052.3299999982</v>
      </c>
      <c r="F108" s="26" t="s">
        <v>159</v>
      </c>
      <c r="G108" s="27">
        <v>935252.8400000002</v>
      </c>
      <c r="H108" s="27">
        <v>11289980.570000008</v>
      </c>
      <c r="I108" s="24">
        <f t="shared" si="21"/>
        <v>12225233.410000008</v>
      </c>
      <c r="J108" s="25">
        <f t="shared" si="34"/>
        <v>1231816.4200000111</v>
      </c>
      <c r="K108" s="26" t="s">
        <v>160</v>
      </c>
      <c r="L108" s="30">
        <v>1150669.3100000017</v>
      </c>
      <c r="M108" s="30">
        <v>12030447.459999999</v>
      </c>
      <c r="N108" s="24">
        <f t="shared" si="23"/>
        <v>13181116.770000001</v>
      </c>
      <c r="O108" s="25">
        <f t="shared" si="35"/>
        <v>955883.35999999382</v>
      </c>
      <c r="P108" s="29" t="s">
        <v>162</v>
      </c>
      <c r="Q108" s="30">
        <v>1065255.2900000019</v>
      </c>
      <c r="R108" s="30">
        <v>4341909.4299999923</v>
      </c>
      <c r="S108" s="24">
        <f t="shared" si="25"/>
        <v>5407164.7199999942</v>
      </c>
      <c r="T108" s="25">
        <f t="shared" si="36"/>
        <v>-7773952.0500000073</v>
      </c>
      <c r="U108" s="28">
        <f t="shared" si="37"/>
        <v>-0.58977946904266798</v>
      </c>
      <c r="V108" s="29" t="s">
        <v>162</v>
      </c>
      <c r="W108" s="30">
        <v>1822998.32</v>
      </c>
      <c r="X108" s="30">
        <v>455306.9200000001</v>
      </c>
      <c r="Y108" s="24">
        <f t="shared" si="40"/>
        <v>2278305.2400000002</v>
      </c>
      <c r="Z108" s="25">
        <f t="shared" si="41"/>
        <v>-3128859.4799999939</v>
      </c>
      <c r="AA108" s="29" t="s">
        <v>162</v>
      </c>
      <c r="AB108" s="30">
        <v>838209.41999999981</v>
      </c>
      <c r="AC108" s="30">
        <v>292749.20000000013</v>
      </c>
      <c r="AD108" s="31">
        <f t="shared" si="42"/>
        <v>1130958.6199999999</v>
      </c>
      <c r="AE108" s="30">
        <f t="shared" si="38"/>
        <v>-1147346.6200000003</v>
      </c>
      <c r="AF108" s="29" t="s">
        <v>162</v>
      </c>
      <c r="AG108" s="32">
        <v>0</v>
      </c>
      <c r="AH108" s="32">
        <v>915352.45</v>
      </c>
      <c r="AI108" s="24">
        <f t="shared" si="30"/>
        <v>915352.45</v>
      </c>
      <c r="AJ108" s="25">
        <f t="shared" si="39"/>
        <v>-215606.16999999993</v>
      </c>
      <c r="AK108" s="29" t="s">
        <v>162</v>
      </c>
    </row>
    <row r="109" spans="1:37" ht="16.5" thickBot="1" x14ac:dyDescent="0.3">
      <c r="A109" s="45" t="s">
        <v>161</v>
      </c>
      <c r="C109" s="35">
        <f>SUM(C5:C108)</f>
        <v>605940975.64999998</v>
      </c>
      <c r="D109" s="36">
        <f>SUM(D5:D108)</f>
        <v>642234641.27999973</v>
      </c>
      <c r="E109" s="37">
        <f>SUM(E5:E108)</f>
        <v>36293665.629999936</v>
      </c>
      <c r="F109" s="38"/>
      <c r="G109" s="39">
        <f>SUM(G5:G108)</f>
        <v>602721269.2900002</v>
      </c>
      <c r="H109" s="39">
        <f>SUM(H5:H108)</f>
        <v>59547551.130000025</v>
      </c>
      <c r="I109" s="36">
        <f>SUM(I5:I108)</f>
        <v>662268820.41999996</v>
      </c>
      <c r="J109" s="37">
        <f>SUM(J5:J108)</f>
        <v>20034179.140000075</v>
      </c>
      <c r="K109" s="38"/>
      <c r="L109" s="39">
        <f>SUM(L5:L108)</f>
        <v>582617252.01999974</v>
      </c>
      <c r="M109" s="39">
        <f>SUM(M5:M108)</f>
        <v>62904017.8699999</v>
      </c>
      <c r="N109" s="36">
        <f>SUM(N5:N108)</f>
        <v>645521269.88999999</v>
      </c>
      <c r="O109" s="37">
        <f>SUM(O5:O108)</f>
        <v>-16747550.530000186</v>
      </c>
      <c r="P109" s="38"/>
      <c r="Q109" s="39">
        <f>SUM(Q5:Q108)</f>
        <v>611744433.97999966</v>
      </c>
      <c r="R109" s="39">
        <f>SUM(R5:R108)</f>
        <v>72523446.129999697</v>
      </c>
      <c r="S109" s="36">
        <f>SUM(S5:S108)</f>
        <v>684267880.10999942</v>
      </c>
      <c r="T109" s="37">
        <f>SUM(T5:T108)</f>
        <v>38746610.219999276</v>
      </c>
      <c r="U109" s="40"/>
      <c r="V109" s="38"/>
      <c r="W109" s="39">
        <f>SUM(W5:W108)</f>
        <v>631054812.9999994</v>
      </c>
      <c r="X109" s="39">
        <f>SUM(X5:X108)</f>
        <v>75534285.699999899</v>
      </c>
      <c r="Y109" s="36">
        <f>SUM(Y5:Y108)</f>
        <v>706589098.69999969</v>
      </c>
      <c r="Z109" s="39">
        <f>SUM(Z5:Z108)</f>
        <v>22321218.59000054</v>
      </c>
      <c r="AA109" s="38"/>
      <c r="AB109" s="39">
        <f>SUM(AB5:AB108)</f>
        <v>582827558.11798012</v>
      </c>
      <c r="AC109" s="39">
        <f>SUM(AC5:AC108)</f>
        <v>156175948.62699407</v>
      </c>
      <c r="AD109" s="41">
        <f>SUM(AD5:AD108)</f>
        <v>739003506.74497449</v>
      </c>
      <c r="AE109" s="39">
        <f>SUM(AE5:AE108)</f>
        <v>32414408.044974733</v>
      </c>
      <c r="AF109" s="38"/>
      <c r="AG109" s="39">
        <f>SUM(AG5:AG108)</f>
        <v>492042601.6278609</v>
      </c>
      <c r="AH109" s="39">
        <f>SUM(AH5:AH108)</f>
        <v>195607231.02139267</v>
      </c>
      <c r="AI109" s="36">
        <f>SUM(AI5:AI108)</f>
        <v>687649832.64925337</v>
      </c>
      <c r="AJ109" s="39">
        <f>SUM(AJ5:AJ108)</f>
        <v>-51353674.095720887</v>
      </c>
      <c r="AK109" s="38"/>
    </row>
    <row r="110" spans="1:37" ht="16.5" thickTop="1" x14ac:dyDescent="0.25">
      <c r="A110" s="6"/>
      <c r="C110" s="42"/>
      <c r="D110" s="42"/>
      <c r="E110" s="42"/>
      <c r="F110" s="43"/>
      <c r="G110" s="42"/>
      <c r="H110" s="42"/>
      <c r="I110" s="42"/>
      <c r="J110" s="42"/>
      <c r="K110" s="43"/>
      <c r="L110" s="42"/>
      <c r="M110" s="42"/>
      <c r="N110" s="42"/>
      <c r="O110" s="42"/>
      <c r="P110" s="43"/>
      <c r="Q110" s="42"/>
      <c r="R110" s="42"/>
      <c r="S110" s="42"/>
      <c r="T110" s="42"/>
      <c r="U110" s="43"/>
      <c r="V110" s="43"/>
      <c r="W110" s="42"/>
      <c r="X110" s="42"/>
      <c r="Y110" s="42"/>
      <c r="Z110" s="42"/>
      <c r="AA110" s="43"/>
      <c r="AB110" s="44"/>
      <c r="AC110" s="44"/>
      <c r="AD110" s="44"/>
      <c r="AE110" s="42"/>
      <c r="AF110" s="43"/>
      <c r="AG110" s="42"/>
      <c r="AH110" s="42"/>
      <c r="AI110" s="42"/>
      <c r="AJ110" s="42"/>
      <c r="AK110" s="43"/>
    </row>
    <row r="111" spans="1:37" x14ac:dyDescent="0.25">
      <c r="A111" s="6"/>
      <c r="Q111" s="42"/>
      <c r="R111" s="42"/>
      <c r="S111" s="42"/>
    </row>
  </sheetData>
  <autoFilter ref="A4:AK109"/>
  <mergeCells count="14">
    <mergeCell ref="AJ3:AK3"/>
    <mergeCell ref="T3:V3"/>
    <mergeCell ref="W3:Y3"/>
    <mergeCell ref="Z3:AA3"/>
    <mergeCell ref="AB3:AD3"/>
    <mergeCell ref="AE3:AF3"/>
    <mergeCell ref="AG3:AI3"/>
    <mergeCell ref="Q3:S3"/>
    <mergeCell ref="A1:B1"/>
    <mergeCell ref="E3:F3"/>
    <mergeCell ref="G3:I3"/>
    <mergeCell ref="J3:K3"/>
    <mergeCell ref="L3:N3"/>
    <mergeCell ref="O3:P3"/>
  </mergeCells>
  <pageMargins left="1" right="0.5" top="1" bottom="0.5" header="0.5" footer="0.5"/>
  <pageSetup scale="47" fitToHeight="0" orientation="portrait" r:id="rId1"/>
  <headerFooter>
    <oddHeader>&amp;R&amp;"Times New Roman,Bold"&amp;12Attachment to Response to KU KIUC-2 Question No. 9 
Page &amp;P of &amp;N
Scott</oddHeader>
    <oddFooter xml:space="preserve">&amp;R&amp;"Times New Roman,Bold"&amp;12  </oddFooter>
  </headerFooter>
  <colBreaks count="6" manualBreakCount="6">
    <brk id="6" max="136" man="1"/>
    <brk id="11" max="136" man="1"/>
    <brk id="16" max="136" man="1"/>
    <brk id="22" max="136" man="1"/>
    <brk id="27" max="136" man="1"/>
    <brk id="32" max="1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Variance Analysis</vt:lpstr>
      <vt:lpstr>'Variance Analysis'!Print_Titles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2015-02-09T18:05:42Z</dcterms:created>
  <dcterms:modified xsi:type="dcterms:W3CDTF">2015-02-17T20:53:30Z</dcterms:modified>
</cp:coreProperties>
</file>