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735" activeTab="20"/>
  </bookViews>
  <sheets>
    <sheet name="SUMMARY" sheetId="1" r:id="rId1"/>
    <sheet name="Rate Comparison" sheetId="2" r:id="rId2"/>
    <sheet name="Example" sheetId="3" r:id="rId3"/>
    <sheet name="AA" sheetId="4" r:id="rId4"/>
    <sheet name="AB" sheetId="5" r:id="rId5"/>
    <sheet name="AC" sheetId="6" r:id="rId6"/>
    <sheet name="AD" sheetId="7" r:id="rId7"/>
    <sheet name="AE" sheetId="8" r:id="rId8"/>
    <sheet name="AF" sheetId="9" r:id="rId9"/>
    <sheet name="AG" sheetId="10" r:id="rId10"/>
    <sheet name="AH" sheetId="11" r:id="rId11"/>
    <sheet name="AI" sheetId="12" r:id="rId12"/>
    <sheet name="AJ" sheetId="13" r:id="rId13"/>
    <sheet name="AL" sheetId="14" r:id="rId14"/>
    <sheet name="AK" sheetId="15" r:id="rId15"/>
    <sheet name="AM" sheetId="16" r:id="rId16"/>
    <sheet name="AN" sheetId="17" r:id="rId17"/>
    <sheet name="AO" sheetId="18" r:id="rId18"/>
    <sheet name="AP" sheetId="19" r:id="rId19"/>
    <sheet name="AQ" sheetId="20" r:id="rId20"/>
    <sheet name="AR" sheetId="21" r:id="rId21"/>
  </sheets>
  <definedNames>
    <definedName name="_xlnm.Print_Area" localSheetId="3">'AA'!$A$1:$R$83</definedName>
    <definedName name="_xlnm.Print_Area" localSheetId="4">'AB'!$A$1:$R$83</definedName>
    <definedName name="_xlnm.Print_Area" localSheetId="5">'AC'!$A$1:$R$83</definedName>
    <definedName name="_xlnm.Print_Area" localSheetId="6">'AD'!$A$1:$R$83</definedName>
    <definedName name="_xlnm.Print_Area" localSheetId="7">'AE'!$A$1:$R$83</definedName>
    <definedName name="_xlnm.Print_Area" localSheetId="8">'AF'!$A$1:$R$83</definedName>
    <definedName name="_xlnm.Print_Area" localSheetId="9">'AG'!$A$1:$R$83</definedName>
    <definedName name="_xlnm.Print_Area" localSheetId="10">'AH'!$A$1:$R$83</definedName>
    <definedName name="_xlnm.Print_Area" localSheetId="11">'AI'!$A$1:$R$83</definedName>
    <definedName name="_xlnm.Print_Area" localSheetId="12">'AJ'!$A$1:$R$83</definedName>
    <definedName name="_xlnm.Print_Area" localSheetId="14">'AK'!$A$1:$R$83</definedName>
    <definedName name="_xlnm.Print_Area" localSheetId="13">'AL'!$A$1:$R$83</definedName>
    <definedName name="_xlnm.Print_Area" localSheetId="15">'AM'!$A$1:$R$83</definedName>
    <definedName name="_xlnm.Print_Area" localSheetId="16">'AN'!$A$1:$R$83</definedName>
    <definedName name="_xlnm.Print_Area" localSheetId="17">'AO'!$A$1:$R$83</definedName>
    <definedName name="_xlnm.Print_Area" localSheetId="18">'AP'!$A$1:$R$83</definedName>
    <definedName name="_xlnm.Print_Area" localSheetId="19">'AQ'!$A$1:$R$83</definedName>
    <definedName name="_xlnm.Print_Area" localSheetId="20">'AR'!$A$1:$R$83</definedName>
    <definedName name="_xlnm.Print_Area" localSheetId="2">'Example'!$A$1:$R$83</definedName>
  </definedNames>
  <calcPr fullCalcOnLoad="1"/>
</workbook>
</file>

<file path=xl/sharedStrings.xml><?xml version="1.0" encoding="utf-8"?>
<sst xmlns="http://schemas.openxmlformats.org/spreadsheetml/2006/main" count="1335" uniqueCount="79">
  <si>
    <t>Metered Usage</t>
  </si>
  <si>
    <t>Energy</t>
  </si>
  <si>
    <t>On Peak</t>
  </si>
  <si>
    <t>Off Peak</t>
  </si>
  <si>
    <t>Demand</t>
  </si>
  <si>
    <t>Peak</t>
  </si>
  <si>
    <t>Intermediate</t>
  </si>
  <si>
    <t>Base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</si>
  <si>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</si>
  <si>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</si>
  <si>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</si>
  <si>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</si>
  <si>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</si>
  <si>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</si>
  <si>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</si>
  <si>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</si>
  <si>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</si>
  <si>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</si>
  <si>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</si>
  <si>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</si>
  <si>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</si>
  <si>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Base Charges</t>
  </si>
  <si>
    <t>Service Charge</t>
  </si>
  <si>
    <t>Energy Charge</t>
  </si>
  <si>
    <t>TOTAL:</t>
  </si>
  <si>
    <t>Demand Charge 
(May through September)</t>
  </si>
  <si>
    <t>Demand Charge 
(October through April)</t>
  </si>
  <si>
    <t>Peak Demand</t>
  </si>
  <si>
    <t>Intermediate Demand</t>
  </si>
  <si>
    <t>Base Demand</t>
  </si>
  <si>
    <t>Service</t>
  </si>
  <si>
    <t>Savings</t>
  </si>
  <si>
    <t>CURRENT</t>
  </si>
  <si>
    <t>POTENTIAL</t>
  </si>
  <si>
    <t>COMPARISON</t>
  </si>
  <si>
    <t>RATE COMPARISON TEMPLATE</t>
  </si>
  <si>
    <t>PF</t>
  </si>
  <si>
    <t>PF Penalty</t>
  </si>
  <si>
    <t>Rates current as of 12/31/2013</t>
  </si>
  <si>
    <t xml:space="preserve">      Min Applied</t>
  </si>
  <si>
    <t>Max KW</t>
  </si>
  <si>
    <t>FACILITY NAME</t>
  </si>
  <si>
    <t>School</t>
  </si>
  <si>
    <t>AA</t>
  </si>
  <si>
    <t>AB</t>
  </si>
  <si>
    <t>AC</t>
  </si>
  <si>
    <t>AD</t>
  </si>
  <si>
    <t>Rate Code</t>
  </si>
  <si>
    <t>Rate 1</t>
  </si>
  <si>
    <t>Rate 2</t>
  </si>
  <si>
    <t>Rate 3</t>
  </si>
  <si>
    <t>Rate 4</t>
  </si>
  <si>
    <t>Rate 5</t>
  </si>
  <si>
    <t>Rate 6</t>
  </si>
  <si>
    <t>Rate 7</t>
  </si>
  <si>
    <t>Rate 8</t>
  </si>
  <si>
    <t>AE</t>
  </si>
  <si>
    <t>AF</t>
  </si>
  <si>
    <t>AG</t>
  </si>
  <si>
    <t>AH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</si>
  <si>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</si>
  <si>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</si>
  <si>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</si>
  <si>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</si>
  <si>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</si>
  <si>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</si>
  <si>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</si>
  <si>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</si>
  <si>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</si>
  <si>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GS 3 Current</t>
  </si>
  <si>
    <t>GS 3 Proposed</t>
  </si>
  <si>
    <t>PS Sec Current</t>
  </si>
  <si>
    <t>PS Proposed</t>
  </si>
  <si>
    <t>TODS Current</t>
  </si>
  <si>
    <t>TODS Proposed</t>
  </si>
  <si>
    <t xml:space="preserve">AES 3 Current </t>
  </si>
  <si>
    <t>AES 3 Proposed</t>
  </si>
  <si>
    <t>AI</t>
  </si>
  <si>
    <t>% Increase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</si>
</sst>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&quot;$&quot;#,##0.00;[Red]&quot;$&quot;#,##0.00"/>
    <numFmt numFmtId="167" formatCode="#,##0.00;[Red]#,##0.00"/>
    <numFmt numFmtId="168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164" fontId="0" fillId="14" borderId="0" xfId="0" applyNumberFormat="1" applyFill="1" applyAlignment="1">
      <alignment/>
    </xf>
    <xf numFmtId="165" fontId="0" fillId="14" borderId="0" xfId="0" applyNumberFormat="1" applyFill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0" fontId="41" fillId="0" borderId="14" xfId="0" applyFont="1" applyBorder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14" xfId="0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1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4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164" fontId="0" fillId="0" borderId="14" xfId="0" applyNumberFormat="1" applyBorder="1" applyAlignment="1">
      <alignment/>
    </xf>
    <xf numFmtId="0" fontId="41" fillId="0" borderId="15" xfId="0" applyFont="1" applyBorder="1" applyAlignment="1">
      <alignment horizontal="center"/>
    </xf>
    <xf numFmtId="166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9" xfId="0" applyNumberFormat="1" applyBorder="1" applyAlignment="1">
      <alignment/>
    </xf>
    <xf numFmtId="0" fontId="35" fillId="0" borderId="0" xfId="54" applyAlignment="1">
      <alignment/>
    </xf>
    <xf numFmtId="0" fontId="1" fillId="0" borderId="0" xfId="0" applyFont="1" applyAlignment="1">
      <alignment/>
    </xf>
    <xf numFmtId="167" fontId="0" fillId="33" borderId="2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3" fontId="1" fillId="33" borderId="14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Alignment="1">
      <alignment wrapText="1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164" fontId="45" fillId="0" borderId="14" xfId="0" applyNumberFormat="1" applyFont="1" applyBorder="1" applyAlignment="1">
      <alignment horizontal="center"/>
    </xf>
    <xf numFmtId="164" fontId="45" fillId="0" borderId="17" xfId="0" applyNumberFormat="1" applyFont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45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13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4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16" xfId="0" applyNumberFormat="1" applyBorder="1" applyAlignment="1">
      <alignment/>
    </xf>
    <xf numFmtId="0" fontId="0" fillId="0" borderId="0" xfId="0" applyFont="1" applyAlignment="1">
      <alignment vertical="center" wrapText="1"/>
    </xf>
    <xf numFmtId="168" fontId="0" fillId="0" borderId="0" xfId="0" applyNumberFormat="1" applyAlignment="1">
      <alignment horizontal="center"/>
    </xf>
    <xf numFmtId="0" fontId="44" fillId="0" borderId="0" xfId="0" applyFont="1" applyAlignment="1">
      <alignment horizont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10" fontId="0" fillId="33" borderId="0" xfId="0" applyNumberFormat="1" applyFill="1" applyAlignment="1">
      <alignment horizontal="center"/>
    </xf>
    <xf numFmtId="0" fontId="1" fillId="33" borderId="14" xfId="0" applyFont="1" applyFill="1" applyBorder="1" applyAlignment="1">
      <alignment/>
    </xf>
    <xf numFmtId="168" fontId="0" fillId="34" borderId="0" xfId="0" applyNumberFormat="1" applyFill="1" applyAlignment="1">
      <alignment horizontal="center"/>
    </xf>
    <xf numFmtId="168" fontId="0" fillId="35" borderId="0" xfId="0" applyNumberFormat="1" applyFill="1" applyAlignment="1">
      <alignment horizontal="center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3" fillId="0" borderId="21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5" fillId="0" borderId="24" xfId="0" applyFont="1" applyBorder="1" applyAlignment="1">
      <alignment horizontal="center" vertical="center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Rate data from  KU Tariff effective December 31, 2013.</a:t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3</xdr:col>
      <xdr:colOff>704850</xdr:colOff>
      <xdr:row>7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3209925" cy="98107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****CHANGING THE RATES ON THIS SHEET WILL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 IT ON ALL SHEETS.  DO NOT ALTER THIS SHEET EXCEPT IN THE CASE OF RATE CHANGES!!!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219075</xdr:colOff>
      <xdr:row>2</xdr:row>
      <xdr:rowOff>95250</xdr:rowOff>
    </xdr:from>
    <xdr:to>
      <xdr:col>1</xdr:col>
      <xdr:colOff>266700</xdr:colOff>
      <xdr:row>3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52550" y="552450"/>
          <a:ext cx="47625" cy="952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342900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857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342900</xdr:colOff>
      <xdr:row>3</xdr:row>
      <xdr:rowOff>95250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85725" cy="1333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104775</xdr:rowOff>
    </xdr:from>
    <xdr:to>
      <xdr:col>1</xdr:col>
      <xdr:colOff>257175</xdr:colOff>
      <xdr:row>2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 flipH="1" flipV="1">
          <a:off x="1343025" y="561975"/>
          <a:ext cx="476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371475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1143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361950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10477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400050</xdr:colOff>
      <xdr:row>3</xdr:row>
      <xdr:rowOff>57150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142875" cy="9525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323850</xdr:colOff>
      <xdr:row>3</xdr:row>
      <xdr:rowOff>47625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66675" cy="857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323850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6667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104775</xdr:rowOff>
    </xdr:from>
    <xdr:to>
      <xdr:col>1</xdr:col>
      <xdr:colOff>342900</xdr:colOff>
      <xdr:row>2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 flipV="1">
          <a:off x="1390650" y="561975"/>
          <a:ext cx="857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342900</xdr:colOff>
      <xdr:row>3</xdr:row>
      <xdr:rowOff>66675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85725" cy="10477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2</xdr:row>
      <xdr:rowOff>180975</xdr:rowOff>
    </xdr:from>
    <xdr:to>
      <xdr:col>1</xdr:col>
      <xdr:colOff>238125</xdr:colOff>
      <xdr:row>3</xdr:row>
      <xdr:rowOff>28575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295400" y="638175"/>
          <a:ext cx="76200" cy="3810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333375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762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333375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762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</xdr:row>
      <xdr:rowOff>152400</xdr:rowOff>
    </xdr:from>
    <xdr:to>
      <xdr:col>1</xdr:col>
      <xdr:colOff>257175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 flipH="1">
          <a:off x="1343025" y="609600"/>
          <a:ext cx="476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2</xdr:row>
      <xdr:rowOff>152400</xdr:rowOff>
    </xdr:from>
    <xdr:to>
      <xdr:col>1</xdr:col>
      <xdr:colOff>257175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 flipH="1">
          <a:off x="1333500" y="609600"/>
          <a:ext cx="5715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304800</xdr:colOff>
      <xdr:row>3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47625" cy="76200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304800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47625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38100</xdr:rowOff>
    </xdr:from>
    <xdr:to>
      <xdr:col>9</xdr:col>
      <xdr:colOff>209550</xdr:colOff>
      <xdr:row>2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657725" y="38100"/>
          <a:ext cx="4286250" cy="504825"/>
        </a:xfrm>
        <a:prstGeom prst="rect">
          <a:avLst/>
        </a:prstGeom>
        <a:solidFill>
          <a:srgbClr val="C9C9C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</xdr:row>
      <xdr:rowOff>152400</xdr:rowOff>
    </xdr:from>
    <xdr:to>
      <xdr:col>1</xdr:col>
      <xdr:colOff>333375</xdr:colOff>
      <xdr:row>3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390650" y="609600"/>
          <a:ext cx="76200" cy="47625"/>
        </a:xfrm>
        <a:prstGeom prst="rect">
          <a:avLst/>
        </a:prstGeom>
        <a:solidFill>
          <a:srgbClr val="EA5C5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zoomScalePageLayoutView="90" workbookViewId="0" topLeftCell="A1">
      <selection activeCell="N25" sqref="N25"/>
    </sheetView>
  </sheetViews>
  <sheetFormatPr defaultColWidth="9.140625" defaultRowHeight="15"/>
  <cols>
    <col min="1" max="1" width="21.00390625" style="0" customWidth="1"/>
    <col min="2" max="2" width="4.57421875" style="0" customWidth="1"/>
    <col min="3" max="3" width="10.00390625" style="0" customWidth="1"/>
    <col min="4" max="4" width="12.8515625" style="15" customWidth="1"/>
    <col min="5" max="5" width="11.00390625" style="15" customWidth="1"/>
    <col min="6" max="6" width="11.28125" style="0" customWidth="1"/>
    <col min="7" max="7" width="14.00390625" style="15" customWidth="1"/>
    <col min="8" max="8" width="11.00390625" style="15" customWidth="1"/>
    <col min="9" max="9" width="12.140625" style="0" customWidth="1"/>
    <col min="10" max="10" width="11.8515625" style="15" customWidth="1"/>
    <col min="11" max="11" width="11.00390625" style="15" customWidth="1"/>
    <col min="12" max="12" width="12.28125" style="0" customWidth="1"/>
    <col min="13" max="13" width="15.421875" style="0" customWidth="1"/>
    <col min="14" max="14" width="11.00390625" style="15" customWidth="1"/>
  </cols>
  <sheetData>
    <row r="1" s="15" customFormat="1" ht="15"/>
    <row r="2" spans="2:14" ht="21">
      <c r="B2" s="42"/>
      <c r="C2" s="74" t="str">
        <f>'Rate Comparison'!B21</f>
        <v>GS 3 Current</v>
      </c>
      <c r="D2" s="74" t="str">
        <f>'Rate Comparison'!B26</f>
        <v>GS 3 Proposed</v>
      </c>
      <c r="E2" s="66"/>
      <c r="F2" s="74" t="str">
        <f>'Rate Comparison'!B31</f>
        <v>AES 3 Current </v>
      </c>
      <c r="G2" s="74" t="str">
        <f>'Rate Comparison'!B36</f>
        <v>AES 3 Proposed</v>
      </c>
      <c r="H2" s="66"/>
      <c r="I2" s="74" t="str">
        <f>'Rate Comparison'!B41</f>
        <v>PS Sec Current</v>
      </c>
      <c r="J2" s="74" t="str">
        <f>'Rate Comparison'!B51</f>
        <v>PS Proposed</v>
      </c>
      <c r="K2" s="66"/>
      <c r="L2" s="73" t="str">
        <f>'Rate Comparison'!B61</f>
        <v>TODS Current</v>
      </c>
      <c r="M2" s="73" t="str">
        <f>'Rate Comparison'!B73</f>
        <v>TODS Proposed</v>
      </c>
      <c r="N2" s="66"/>
    </row>
    <row r="3" spans="1:14" s="15" customFormat="1" ht="37.5">
      <c r="A3" s="42" t="s">
        <v>42</v>
      </c>
      <c r="B3" s="42"/>
      <c r="C3" s="74"/>
      <c r="D3" s="74"/>
      <c r="E3" s="67" t="s">
        <v>78</v>
      </c>
      <c r="F3" s="74"/>
      <c r="G3" s="74"/>
      <c r="H3" s="67" t="s">
        <v>78</v>
      </c>
      <c r="I3" s="74"/>
      <c r="J3" s="74"/>
      <c r="K3" s="67" t="s">
        <v>78</v>
      </c>
      <c r="L3" s="73"/>
      <c r="M3" s="73"/>
      <c r="N3" s="67" t="s">
        <v>78</v>
      </c>
    </row>
    <row r="4" spans="1:14" s="15" customFormat="1" ht="21">
      <c r="A4" s="43"/>
      <c r="B4" s="43"/>
      <c r="C4" s="55"/>
      <c r="D4" s="55"/>
      <c r="E4" s="68"/>
      <c r="F4" s="55"/>
      <c r="G4" s="55"/>
      <c r="H4" s="68"/>
      <c r="I4" s="55"/>
      <c r="J4" s="55"/>
      <c r="K4" s="68"/>
      <c r="L4" s="43"/>
      <c r="M4" s="43"/>
      <c r="N4" s="68"/>
    </row>
    <row r="5" spans="1:14" ht="15">
      <c r="A5">
        <f>'AA'!K$1</f>
        <v>0</v>
      </c>
      <c r="B5" t="s">
        <v>43</v>
      </c>
      <c r="C5" s="65">
        <f>'AA'!R$24</f>
        <v>58382.51999999999</v>
      </c>
      <c r="D5" s="65">
        <f>'AA'!R$29</f>
        <v>63657.57600000001</v>
      </c>
      <c r="E5" s="69">
        <f>IF($C5&gt;0,(D5-C5)/C5,0)</f>
        <v>0.09035334548765657</v>
      </c>
      <c r="F5" s="65">
        <f>'AA'!R$34</f>
        <v>47167.007999999994</v>
      </c>
      <c r="G5" s="65">
        <f>'AA'!R$39</f>
        <v>52197.019199999995</v>
      </c>
      <c r="H5" s="69">
        <f>IF($F5&gt;0,(G5-F5)/F5,0)</f>
        <v>0.10664257525090422</v>
      </c>
      <c r="I5" s="65">
        <f>'AA'!R$49</f>
        <v>56432.4348</v>
      </c>
      <c r="J5" s="65">
        <f>'AA'!R$59</f>
        <v>62847.035</v>
      </c>
      <c r="K5" s="69">
        <f>IF($I5&gt;0,(J5-I5)/I5,0)</f>
        <v>0.11366867693612256</v>
      </c>
      <c r="L5" s="65">
        <f>'AA'!R$71</f>
        <v>54661.8236</v>
      </c>
      <c r="M5" s="65">
        <f>'AA'!R$83</f>
        <v>63685.1772</v>
      </c>
      <c r="N5" s="69">
        <f>IF($L5&gt;0,(M5-L5)/L5,0)</f>
        <v>0.16507597086460896</v>
      </c>
    </row>
    <row r="6" spans="1:14" ht="15">
      <c r="A6" s="15">
        <f>'AB'!K$1</f>
        <v>0</v>
      </c>
      <c r="B6" t="s">
        <v>44</v>
      </c>
      <c r="C6" s="65">
        <f>'AB'!R$24</f>
        <v>42209.25</v>
      </c>
      <c r="D6" s="65">
        <f>'AB'!R$29</f>
        <v>46029.15000000001</v>
      </c>
      <c r="E6" s="69">
        <f aca="true" t="shared" si="0" ref="E6:E22">IF($C6&gt;0,(D6-C6)/C6,0)</f>
        <v>0.09049912045345532</v>
      </c>
      <c r="F6" s="65">
        <f>'AB'!R$34</f>
        <v>34123.2</v>
      </c>
      <c r="G6" s="65">
        <f>'AB'!R$39</f>
        <v>37766.42999999999</v>
      </c>
      <c r="H6" s="69">
        <f aca="true" t="shared" si="1" ref="H6:H22">IF($F6&gt;0,(G6-F6)/F6,0)</f>
        <v>0.10676695034463345</v>
      </c>
      <c r="I6" s="65">
        <f>'AB'!R$49</f>
        <v>43538.97</v>
      </c>
      <c r="J6" s="65">
        <f>'AB'!R$59</f>
        <v>48621.655</v>
      </c>
      <c r="K6" s="69">
        <f aca="true" t="shared" si="2" ref="K6:K22">IF($I6&gt;0,(J6-I6)/I6,0)</f>
        <v>0.11673875151387361</v>
      </c>
      <c r="L6" s="65">
        <f>'AB'!R$71</f>
        <v>44342.939999999995</v>
      </c>
      <c r="M6" s="65">
        <f>'AB'!R$83</f>
        <v>52445.49999999999</v>
      </c>
      <c r="N6" s="69">
        <f aca="true" t="shared" si="3" ref="N6:N22">IF($L6&gt;0,(M6-L6)/L6,0)</f>
        <v>0.18272491630009194</v>
      </c>
    </row>
    <row r="7" spans="1:14" ht="15">
      <c r="A7" s="15">
        <f>'AC'!K$1</f>
        <v>0</v>
      </c>
      <c r="B7" t="s">
        <v>45</v>
      </c>
      <c r="C7" s="65">
        <f>'AC'!R$24</f>
        <v>46681.53</v>
      </c>
      <c r="D7" s="65">
        <f>'AC'!R$29</f>
        <v>50903.814000000006</v>
      </c>
      <c r="E7" s="69">
        <f t="shared" si="0"/>
        <v>0.09044870637273472</v>
      </c>
      <c r="F7" s="65">
        <f>'AC'!R$34</f>
        <v>37730.112</v>
      </c>
      <c r="G7" s="65">
        <f>'AC'!R$39</f>
        <v>41756.8188</v>
      </c>
      <c r="H7" s="69">
        <f t="shared" si="1"/>
        <v>0.10672395565642635</v>
      </c>
      <c r="I7" s="65">
        <f>'AC'!R$49</f>
        <v>43123.89720000001</v>
      </c>
      <c r="J7" s="65">
        <f>'AC'!R$59</f>
        <v>47759.631</v>
      </c>
      <c r="K7" s="69">
        <f t="shared" si="2"/>
        <v>0.10749802547994187</v>
      </c>
      <c r="L7" s="65">
        <f>'AC'!R$71</f>
        <v>44927.0904</v>
      </c>
      <c r="M7" s="65">
        <f>'AC'!R$83</f>
        <v>52455.0648</v>
      </c>
      <c r="N7" s="69">
        <f t="shared" si="3"/>
        <v>0.16755980262634587</v>
      </c>
    </row>
    <row r="8" spans="1:14" ht="15">
      <c r="A8" s="15">
        <f>'AD'!K$1</f>
        <v>0</v>
      </c>
      <c r="B8" t="s">
        <v>46</v>
      </c>
      <c r="C8" s="65">
        <f>'AD'!R$24</f>
        <v>90585.15</v>
      </c>
      <c r="D8" s="65">
        <f>'AD'!R$29</f>
        <v>98757.57</v>
      </c>
      <c r="E8" s="69">
        <f t="shared" si="0"/>
        <v>0.0902180986618669</v>
      </c>
      <c r="F8" s="65">
        <f>'AD'!R$34</f>
        <v>73138.55999999998</v>
      </c>
      <c r="G8" s="65">
        <f>'AD'!R$39</f>
        <v>80929.794</v>
      </c>
      <c r="H8" s="69">
        <f t="shared" si="1"/>
        <v>0.10652703580710385</v>
      </c>
      <c r="I8" s="65">
        <f>'AD'!R$49</f>
        <v>84543.02100000001</v>
      </c>
      <c r="J8" s="65">
        <f>'AD'!R$59</f>
        <v>94045.6085</v>
      </c>
      <c r="K8" s="69">
        <f t="shared" si="2"/>
        <v>0.112399431527293</v>
      </c>
      <c r="L8" s="71">
        <f>'AD'!R$71</f>
        <v>78483.05349999998</v>
      </c>
      <c r="M8" s="71">
        <f>'AD'!R$83</f>
        <v>90563.50975</v>
      </c>
      <c r="N8" s="69">
        <f t="shared" si="3"/>
        <v>0.15392439146114545</v>
      </c>
    </row>
    <row r="9" spans="1:14" ht="15">
      <c r="A9" s="15">
        <f>'AE'!K$1</f>
        <v>0</v>
      </c>
      <c r="B9" s="15" t="s">
        <v>56</v>
      </c>
      <c r="C9" s="65">
        <f>'AE'!R$24</f>
        <v>83334.3</v>
      </c>
      <c r="D9" s="65">
        <f>'AE'!R$29</f>
        <v>90854.34</v>
      </c>
      <c r="E9" s="69">
        <f t="shared" si="0"/>
        <v>0.09023943322257454</v>
      </c>
      <c r="F9" s="65">
        <f>'AE'!R$34</f>
        <v>67290.72</v>
      </c>
      <c r="G9" s="65">
        <f>'AE'!R$39</f>
        <v>74460.22799999999</v>
      </c>
      <c r="H9" s="69">
        <f t="shared" si="1"/>
        <v>0.10654527102697053</v>
      </c>
      <c r="I9" s="65">
        <f>'AE'!R$49</f>
        <v>91424.172</v>
      </c>
      <c r="J9" s="65">
        <f>'AE'!R$59</f>
        <v>102868.772</v>
      </c>
      <c r="K9" s="69">
        <f t="shared" si="2"/>
        <v>0.1251813360694149</v>
      </c>
      <c r="L9" s="71">
        <f>'AE'!R$71</f>
        <v>84097.12599999999</v>
      </c>
      <c r="M9" s="71">
        <f>'AE'!R$83</f>
        <v>99548.035</v>
      </c>
      <c r="N9" s="69">
        <f t="shared" si="3"/>
        <v>0.18372695637660694</v>
      </c>
    </row>
    <row r="10" spans="1:14" ht="15">
      <c r="A10" s="15">
        <f>'AF'!K$1</f>
        <v>0</v>
      </c>
      <c r="B10" s="15" t="s">
        <v>57</v>
      </c>
      <c r="C10" s="65">
        <f>'AF'!R$24</f>
        <v>149418.78675</v>
      </c>
      <c r="D10" s="65">
        <f>'AF'!R$29</f>
        <v>162884.63965000003</v>
      </c>
      <c r="E10" s="69">
        <f t="shared" si="0"/>
        <v>0.09012155159933413</v>
      </c>
      <c r="F10" s="65">
        <f>'AF'!R$34</f>
        <v>120588.1272</v>
      </c>
      <c r="G10" s="65">
        <f>'AF'!R$39</f>
        <v>133424.06652999998</v>
      </c>
      <c r="H10" s="69">
        <f t="shared" si="1"/>
        <v>0.10644447034749188</v>
      </c>
      <c r="I10" s="65">
        <f>'AF'!R$49</f>
        <v>135848.62931999998</v>
      </c>
      <c r="J10" s="65">
        <f>'AF'!R$59</f>
        <v>150758.39910000004</v>
      </c>
      <c r="K10" s="69">
        <f t="shared" si="2"/>
        <v>0.10975281719537384</v>
      </c>
      <c r="L10" s="71">
        <f>'AF'!R$71</f>
        <v>124682.93899000001</v>
      </c>
      <c r="M10" s="71">
        <f>'AF'!R$83</f>
        <v>143371.02788</v>
      </c>
      <c r="N10" s="69">
        <f t="shared" si="3"/>
        <v>0.14988489236285044</v>
      </c>
    </row>
    <row r="11" spans="1:14" ht="15">
      <c r="A11" s="15">
        <f>'AG'!K$1</f>
        <v>0</v>
      </c>
      <c r="B11" s="15" t="s">
        <v>58</v>
      </c>
      <c r="C11" s="65">
        <f>'AG'!R$24</f>
        <v>139643.69999999998</v>
      </c>
      <c r="D11" s="65">
        <f>'AG'!R$29</f>
        <v>152230.06</v>
      </c>
      <c r="E11" s="69">
        <f t="shared" si="0"/>
        <v>0.09013195725979774</v>
      </c>
      <c r="F11" s="65">
        <f>'AG'!R$34</f>
        <v>112704.47999999998</v>
      </c>
      <c r="G11" s="65">
        <f>'AG'!R$39</f>
        <v>124702.25200000001</v>
      </c>
      <c r="H11" s="69">
        <f t="shared" si="1"/>
        <v>0.10645337257223518</v>
      </c>
      <c r="I11" s="65">
        <f>'AG'!R$49</f>
        <v>112459.36800000002</v>
      </c>
      <c r="J11" s="65">
        <f>'AG'!R$59</f>
        <v>123637.072</v>
      </c>
      <c r="K11" s="69">
        <f t="shared" si="2"/>
        <v>0.09939326708647324</v>
      </c>
      <c r="L11" s="71">
        <f>'AG'!R$71</f>
        <v>104945.94600000001</v>
      </c>
      <c r="M11" s="71">
        <f>'AG'!R$83</f>
        <v>118074.565</v>
      </c>
      <c r="N11" s="69">
        <f t="shared" si="3"/>
        <v>0.12509886756368835</v>
      </c>
    </row>
    <row r="12" spans="1:14" ht="15">
      <c r="A12" s="15">
        <f>'AH'!K$1</f>
        <v>0</v>
      </c>
      <c r="B12" s="15" t="s">
        <v>59</v>
      </c>
      <c r="C12" s="65">
        <f>'AH'!R$24</f>
        <v>207340.44</v>
      </c>
      <c r="D12" s="65">
        <f>'AH'!R$29</f>
        <v>226017.67200000002</v>
      </c>
      <c r="E12" s="69">
        <f t="shared" si="0"/>
        <v>0.0900800249097572</v>
      </c>
      <c r="F12" s="65">
        <f>'AH'!R$34</f>
        <v>167302.176</v>
      </c>
      <c r="G12" s="65">
        <f>'AH'!R$39</f>
        <v>185104.62240000002</v>
      </c>
      <c r="H12" s="69">
        <f t="shared" si="1"/>
        <v>0.10640893517129159</v>
      </c>
      <c r="I12" s="65">
        <f>'AH'!R$49</f>
        <v>179677.57559999998</v>
      </c>
      <c r="J12" s="65">
        <f>'AH'!R$59</f>
        <v>198872.943</v>
      </c>
      <c r="K12" s="69">
        <f t="shared" si="2"/>
        <v>0.10683229298870849</v>
      </c>
      <c r="L12" s="71">
        <f>'AH'!R$71</f>
        <v>175392.44670000003</v>
      </c>
      <c r="M12" s="71">
        <f>'AH'!R$83</f>
        <v>202601.13165000005</v>
      </c>
      <c r="N12" s="69">
        <f t="shared" si="3"/>
        <v>0.15513031183457468</v>
      </c>
    </row>
    <row r="13" spans="1:14" ht="15">
      <c r="A13" s="15">
        <f>'AI'!K$1</f>
        <v>0</v>
      </c>
      <c r="B13" s="15" t="s">
        <v>77</v>
      </c>
      <c r="C13" s="65">
        <f>'AI'!R$24</f>
        <v>78340.254</v>
      </c>
      <c r="D13" s="65">
        <f>'AI'!R$29</f>
        <v>85410.96519999999</v>
      </c>
      <c r="E13" s="69">
        <f t="shared" si="0"/>
        <v>0.0902564242388082</v>
      </c>
      <c r="F13" s="65">
        <f>'AI'!R$34</f>
        <v>63263.0016</v>
      </c>
      <c r="G13" s="65">
        <f>'AI'!R$39</f>
        <v>70004.29384</v>
      </c>
      <c r="H13" s="69">
        <f t="shared" si="1"/>
        <v>0.10655979118132762</v>
      </c>
      <c r="I13" s="65">
        <f>'AI'!R$49</f>
        <v>82022.45496</v>
      </c>
      <c r="J13" s="65">
        <f>'AI'!R$59</f>
        <v>91793.09180000002</v>
      </c>
      <c r="K13" s="69">
        <f t="shared" si="2"/>
        <v>0.11912148746053602</v>
      </c>
      <c r="L13" s="71">
        <f>'AI'!R$71</f>
        <v>74685.68822</v>
      </c>
      <c r="M13" s="71">
        <f>'AI'!R$83</f>
        <v>87542.19789</v>
      </c>
      <c r="N13" s="69">
        <f t="shared" si="3"/>
        <v>0.17214154380058547</v>
      </c>
    </row>
    <row r="14" spans="1:14" ht="15">
      <c r="A14" s="15">
        <f>'AJ'!K$1</f>
        <v>0</v>
      </c>
      <c r="B14" s="15" t="s">
        <v>60</v>
      </c>
      <c r="C14" s="65">
        <f>'AJ'!R$24</f>
        <v>148975.80225</v>
      </c>
      <c r="D14" s="65">
        <f>'AJ'!R$29</f>
        <v>162401.79855</v>
      </c>
      <c r="E14" s="69">
        <f t="shared" si="0"/>
        <v>0.09012199362061162</v>
      </c>
      <c r="F14" s="65">
        <f>'AJ'!R$34</f>
        <v>120230.8584</v>
      </c>
      <c r="G14" s="65">
        <f>'AJ'!R$39</f>
        <v>133028.81390999997</v>
      </c>
      <c r="H14" s="69">
        <f t="shared" si="1"/>
        <v>0.10644484852151709</v>
      </c>
      <c r="I14" s="65">
        <f>'AJ'!R$49</f>
        <v>127139.06603999999</v>
      </c>
      <c r="J14" s="65">
        <f>'AJ'!R$59</f>
        <v>140471.05670000002</v>
      </c>
      <c r="K14" s="69">
        <f t="shared" si="2"/>
        <v>0.10486148022988911</v>
      </c>
      <c r="L14" s="71">
        <f>'AJ'!R$71</f>
        <v>117669.70353</v>
      </c>
      <c r="M14" s="71">
        <f>'AJ'!R$83</f>
        <v>133841.31836</v>
      </c>
      <c r="N14" s="69">
        <f t="shared" si="3"/>
        <v>0.13743227309038844</v>
      </c>
    </row>
    <row r="15" spans="1:14" ht="15">
      <c r="A15" s="15">
        <f>'AK'!K$1</f>
        <v>0</v>
      </c>
      <c r="B15" s="15" t="s">
        <v>61</v>
      </c>
      <c r="C15" s="65">
        <f>'AK'!R$24</f>
        <v>156450.17400000003</v>
      </c>
      <c r="D15" s="65">
        <f>'AK'!R$29</f>
        <v>170548.6612</v>
      </c>
      <c r="E15" s="69">
        <f t="shared" si="0"/>
        <v>0.09011487069359202</v>
      </c>
      <c r="F15" s="65">
        <f>'AK'!R$34</f>
        <v>126258.96959999998</v>
      </c>
      <c r="G15" s="65">
        <f>'AK'!R$39</f>
        <v>139697.81704</v>
      </c>
      <c r="H15" s="69">
        <f t="shared" si="1"/>
        <v>0.10643875427286882</v>
      </c>
      <c r="I15" s="65">
        <f>'AK'!R$49</f>
        <v>137956.14575999998</v>
      </c>
      <c r="J15" s="65">
        <f>'AK'!R$59</f>
        <v>152716.8318</v>
      </c>
      <c r="K15" s="69">
        <f t="shared" si="2"/>
        <v>0.10699549453693023</v>
      </c>
      <c r="L15" s="71">
        <f>'AK'!R$71</f>
        <v>126982.19132000001</v>
      </c>
      <c r="M15" s="71">
        <f>'AK'!R$83</f>
        <v>145269.39034</v>
      </c>
      <c r="N15" s="69">
        <f t="shared" si="3"/>
        <v>0.14401388753731265</v>
      </c>
    </row>
    <row r="16" spans="1:14" ht="15">
      <c r="A16" s="15">
        <f>'AL'!K$1</f>
        <v>0</v>
      </c>
      <c r="B16" s="15" t="s">
        <v>62</v>
      </c>
      <c r="C16" s="65">
        <f>'AL'!R$24</f>
        <v>93607.26000000001</v>
      </c>
      <c r="D16" s="65">
        <f>'AL'!R$29</f>
        <v>102051.588</v>
      </c>
      <c r="E16" s="69">
        <f t="shared" si="0"/>
        <v>0.09021018241533822</v>
      </c>
      <c r="F16" s="65">
        <f>'AL'!R$34</f>
        <v>75575.90399999998</v>
      </c>
      <c r="G16" s="65">
        <f>'AL'!R$39</f>
        <v>83626.2696</v>
      </c>
      <c r="H16" s="69">
        <f t="shared" si="1"/>
        <v>0.10652026868246288</v>
      </c>
      <c r="I16" s="65">
        <f>'AL'!R$49</f>
        <v>72478.7724</v>
      </c>
      <c r="J16" s="65">
        <f>'AL'!R$59</f>
        <v>79323.596</v>
      </c>
      <c r="K16" s="69">
        <f t="shared" si="2"/>
        <v>0.09443901122144287</v>
      </c>
      <c r="L16" s="72">
        <f>'AL'!R$71</f>
        <v>70228.4768</v>
      </c>
      <c r="M16" s="72">
        <f>'AL'!R$83</f>
        <v>78732.8376</v>
      </c>
      <c r="N16" s="69">
        <f t="shared" si="3"/>
        <v>0.12109561801004338</v>
      </c>
    </row>
    <row r="17" spans="1:14" ht="15">
      <c r="A17" s="15">
        <f>'AM'!K$1</f>
        <v>0</v>
      </c>
      <c r="B17" s="15" t="s">
        <v>63</v>
      </c>
      <c r="C17" s="65">
        <f>'AM'!R$24</f>
        <v>155879.7</v>
      </c>
      <c r="D17" s="65">
        <f>'AM'!R$29</f>
        <v>169926.86</v>
      </c>
      <c r="E17" s="69">
        <f t="shared" si="0"/>
        <v>0.09011539026569831</v>
      </c>
      <c r="F17" s="65">
        <f>'AM'!R$34</f>
        <v>125798.87999999998</v>
      </c>
      <c r="G17" s="65">
        <f>'AM'!R$39</f>
        <v>139188.81199999998</v>
      </c>
      <c r="H17" s="69">
        <f t="shared" si="1"/>
        <v>0.10643919882275583</v>
      </c>
      <c r="I17" s="65">
        <f>'AM'!R$49</f>
        <v>133829.988</v>
      </c>
      <c r="J17" s="65">
        <f>'AM'!R$59</f>
        <v>148050.742</v>
      </c>
      <c r="K17" s="69">
        <f t="shared" si="2"/>
        <v>0.10625984663467193</v>
      </c>
      <c r="L17" s="71">
        <f>'AM'!R$71</f>
        <v>123845.81</v>
      </c>
      <c r="M17" s="71">
        <f>'AM'!R$83</f>
        <v>141069.203</v>
      </c>
      <c r="N17" s="69">
        <f t="shared" si="3"/>
        <v>0.13907126127238387</v>
      </c>
    </row>
    <row r="18" spans="1:14" ht="15">
      <c r="A18" s="15">
        <f>'AN'!K$1</f>
        <v>0</v>
      </c>
      <c r="B18" s="15" t="s">
        <v>64</v>
      </c>
      <c r="C18" s="65">
        <f>'AN'!R$24</f>
        <v>155392.34325</v>
      </c>
      <c r="D18" s="65">
        <f>'AN'!R$29</f>
        <v>169395.65435</v>
      </c>
      <c r="E18" s="69">
        <f t="shared" si="0"/>
        <v>0.09011583715853382</v>
      </c>
      <c r="F18" s="65">
        <f>'AN'!R$34</f>
        <v>125405.82479999999</v>
      </c>
      <c r="G18" s="65">
        <f>'AN'!R$39</f>
        <v>138753.96827</v>
      </c>
      <c r="H18" s="69">
        <f t="shared" si="1"/>
        <v>0.10643958118602499</v>
      </c>
      <c r="I18" s="65">
        <f>'AN'!R$49</f>
        <v>144139.45188</v>
      </c>
      <c r="J18" s="65">
        <f>'AN'!R$59</f>
        <v>160171.7949</v>
      </c>
      <c r="K18" s="69">
        <f t="shared" si="2"/>
        <v>0.11122800045991128</v>
      </c>
      <c r="L18" s="71">
        <f>'AN'!R$71</f>
        <v>131396.34490999999</v>
      </c>
      <c r="M18" s="71">
        <f>'AN'!R$83</f>
        <v>151499.95717</v>
      </c>
      <c r="N18" s="69">
        <f t="shared" si="3"/>
        <v>0.152999783013523</v>
      </c>
    </row>
    <row r="19" spans="1:14" ht="15">
      <c r="A19" s="15">
        <f>'AO'!K$1</f>
        <v>0</v>
      </c>
      <c r="B19" s="15" t="s">
        <v>65</v>
      </c>
      <c r="C19" s="65">
        <f>'AO'!R$24</f>
        <v>309833.97225</v>
      </c>
      <c r="D19" s="65">
        <f>'AO'!R$29</f>
        <v>337732.84455</v>
      </c>
      <c r="E19" s="69">
        <f t="shared" si="0"/>
        <v>0.09004458774291169</v>
      </c>
      <c r="F19" s="65">
        <f>'AO'!R$34</f>
        <v>249963.62639999992</v>
      </c>
      <c r="G19" s="65">
        <f>'AO'!R$39</f>
        <v>276554.40711</v>
      </c>
      <c r="H19" s="69">
        <f t="shared" si="1"/>
        <v>0.10637860033062818</v>
      </c>
      <c r="I19" s="65">
        <f>'AO'!R$49</f>
        <v>278863.74684000004</v>
      </c>
      <c r="J19" s="65">
        <f>'AO'!R$59</f>
        <v>309424.85069999995</v>
      </c>
      <c r="K19" s="69">
        <f t="shared" si="2"/>
        <v>0.10959152706764194</v>
      </c>
      <c r="L19" s="71">
        <f>'AO'!R$71</f>
        <v>253951.43613000002</v>
      </c>
      <c r="M19" s="71">
        <f>'AO'!R$83</f>
        <v>291871.88706</v>
      </c>
      <c r="N19" s="69">
        <f t="shared" si="3"/>
        <v>0.14932166365299918</v>
      </c>
    </row>
    <row r="20" spans="1:14" ht="15">
      <c r="A20" s="15">
        <f>'AP'!K$1</f>
        <v>0</v>
      </c>
      <c r="B20" s="15" t="s">
        <v>66</v>
      </c>
      <c r="C20" s="65">
        <f>'AP'!R$24</f>
        <v>217392.00000000003</v>
      </c>
      <c r="D20" s="65">
        <f>'AP'!R$29</f>
        <v>236973.59999999998</v>
      </c>
      <c r="E20" s="69">
        <f t="shared" si="0"/>
        <v>0.09007507175977011</v>
      </c>
      <c r="F20" s="65">
        <f>'AP'!R$34</f>
        <v>175408.80000000002</v>
      </c>
      <c r="G20" s="65">
        <f>'AP'!R$39</f>
        <v>194073.11999999997</v>
      </c>
      <c r="H20" s="69">
        <f t="shared" si="1"/>
        <v>0.10640469577352987</v>
      </c>
      <c r="I20" s="65">
        <f>'AP'!R$49</f>
        <v>180746.03999999998</v>
      </c>
      <c r="J20" s="65">
        <f>'AP'!R$59</f>
        <v>199296.19</v>
      </c>
      <c r="K20" s="69">
        <f t="shared" si="2"/>
        <v>0.1026310175315599</v>
      </c>
      <c r="L20" s="71">
        <f>'AP'!R$71</f>
        <v>166770.9775</v>
      </c>
      <c r="M20" s="71">
        <f>'AP'!R$83</f>
        <v>188915.53125000003</v>
      </c>
      <c r="N20" s="69">
        <f t="shared" si="3"/>
        <v>0.1327842175057109</v>
      </c>
    </row>
    <row r="21" spans="1:14" ht="15">
      <c r="A21" s="15">
        <f>'AQ'!K$1</f>
        <v>0</v>
      </c>
      <c r="B21" s="15" t="s">
        <v>67</v>
      </c>
      <c r="C21" s="65">
        <f>'AQ'!R$24</f>
        <v>488145.75</v>
      </c>
      <c r="D21" s="65">
        <f>'AQ'!R$29</f>
        <v>532087.85</v>
      </c>
      <c r="E21" s="69">
        <f t="shared" si="0"/>
        <v>0.09001840126642499</v>
      </c>
      <c r="F21" s="65">
        <f>'AQ'!R$34</f>
        <v>393772.79999999993</v>
      </c>
      <c r="G21" s="65">
        <f>'AQ'!R$39</f>
        <v>435652.97</v>
      </c>
      <c r="H21" s="69">
        <f t="shared" si="1"/>
        <v>0.10635617797877367</v>
      </c>
      <c r="I21" s="65">
        <f>'AQ'!R$49</f>
        <v>401774.94</v>
      </c>
      <c r="J21" s="65">
        <f>'AQ'!R$59</f>
        <v>442826.1699999999</v>
      </c>
      <c r="K21" s="69">
        <f t="shared" si="2"/>
        <v>0.10217469013871279</v>
      </c>
      <c r="L21" s="71">
        <f>'AQ'!R$71</f>
        <v>370076.65</v>
      </c>
      <c r="M21" s="71">
        <f>'AQ'!R$83</f>
        <v>419193.84</v>
      </c>
      <c r="N21" s="69">
        <f t="shared" si="3"/>
        <v>0.13272166725460793</v>
      </c>
    </row>
    <row r="22" spans="1:14" ht="15">
      <c r="A22" s="15">
        <f>'AR'!K$1</f>
        <v>0</v>
      </c>
      <c r="B22" s="15" t="s">
        <v>68</v>
      </c>
      <c r="C22" s="65">
        <f>'AR'!R$24</f>
        <v>340556.82</v>
      </c>
      <c r="D22" s="65">
        <f>'AR'!R$29</f>
        <v>371219.91599999997</v>
      </c>
      <c r="E22" s="69">
        <f t="shared" si="0"/>
        <v>0.09003812051099126</v>
      </c>
      <c r="F22" s="65">
        <f>'AR'!R$34</f>
        <v>274741.72799999994</v>
      </c>
      <c r="G22" s="65">
        <f>'AR'!R$39</f>
        <v>303966.8472</v>
      </c>
      <c r="H22" s="69">
        <f t="shared" si="1"/>
        <v>0.10637306321375427</v>
      </c>
      <c r="I22" s="65">
        <f>'AR'!R$49</f>
        <v>263769.5868</v>
      </c>
      <c r="J22" s="65">
        <f>'AR'!R$59</f>
        <v>289206.5510000001</v>
      </c>
      <c r="K22" s="69">
        <f t="shared" si="2"/>
        <v>0.09643630453607742</v>
      </c>
      <c r="L22" s="71">
        <f>'AR'!R$71</f>
        <v>245394.80509999997</v>
      </c>
      <c r="M22" s="71">
        <f>'AR'!R$83</f>
        <v>274685.67045000003</v>
      </c>
      <c r="N22" s="69">
        <f t="shared" si="3"/>
        <v>0.11936220629472515</v>
      </c>
    </row>
    <row r="23" spans="3:14" ht="15"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3:14" ht="1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3:14" ht="1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3:14" ht="1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3:14" ht="15"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3:14" ht="15"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3:14" ht="15"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3:14" ht="15"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3:14" ht="15"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</sheetData>
  <sheetProtection/>
  <mergeCells count="8">
    <mergeCell ref="L2:L3"/>
    <mergeCell ref="M2:M3"/>
    <mergeCell ref="C2:C3"/>
    <mergeCell ref="D2:D3"/>
    <mergeCell ref="F2:F3"/>
    <mergeCell ref="G2:G3"/>
    <mergeCell ref="I2:I3"/>
    <mergeCell ref="J2:J3"/>
  </mergeCells>
  <printOptions/>
  <pageMargins left="0.7" right="0.7" top="0.75" bottom="0.75" header="0.3" footer="0.3"/>
  <pageSetup fitToHeight="1" fitToWidth="1" orientation="landscape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133200</v>
      </c>
      <c r="F7" s="70">
        <v>154000</v>
      </c>
      <c r="G7" s="70">
        <v>137200</v>
      </c>
      <c r="H7" s="70">
        <v>116400</v>
      </c>
      <c r="I7" s="70">
        <v>114400</v>
      </c>
      <c r="J7" s="70">
        <v>119200</v>
      </c>
      <c r="K7" s="70">
        <v>122800</v>
      </c>
      <c r="L7" s="70">
        <v>128400</v>
      </c>
      <c r="M7" s="70">
        <v>111200</v>
      </c>
      <c r="N7" s="70">
        <v>111200</v>
      </c>
      <c r="O7" s="70">
        <v>132400</v>
      </c>
      <c r="P7" s="70">
        <v>128800</v>
      </c>
      <c r="R7" s="41">
        <f>SUM(E7:P7)</f>
        <v>1509200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408.4</v>
      </c>
      <c r="C10" s="37"/>
      <c r="D10" s="10" t="s">
        <v>5</v>
      </c>
      <c r="E10" s="70">
        <v>278.4</v>
      </c>
      <c r="F10" s="70">
        <v>406.8</v>
      </c>
      <c r="G10" s="70">
        <v>408.4</v>
      </c>
      <c r="H10" s="70">
        <v>375.6</v>
      </c>
      <c r="I10" s="70">
        <v>333.2</v>
      </c>
      <c r="J10" s="70">
        <v>332.8</v>
      </c>
      <c r="K10" s="70">
        <v>330.4</v>
      </c>
      <c r="L10" s="70">
        <v>313.2</v>
      </c>
      <c r="M10" s="70">
        <v>325.6</v>
      </c>
      <c r="N10" s="70">
        <v>372</v>
      </c>
      <c r="O10" s="70">
        <v>367.2</v>
      </c>
      <c r="P10" s="70">
        <v>247.6</v>
      </c>
      <c r="R10" s="41">
        <f>SUM(E10:P10)</f>
        <v>4091.1999999999994</v>
      </c>
      <c r="W10" s="15" t="s">
        <v>54</v>
      </c>
      <c r="X10" s="20"/>
    </row>
    <row r="11" spans="2:24" ht="15">
      <c r="B11" s="37">
        <f>MAX(E11:P11)</f>
        <v>408.4</v>
      </c>
      <c r="C11" s="37"/>
      <c r="D11" s="10" t="s">
        <v>6</v>
      </c>
      <c r="E11" s="70">
        <v>278.4</v>
      </c>
      <c r="F11" s="70">
        <v>406.8</v>
      </c>
      <c r="G11" s="70">
        <v>408.4</v>
      </c>
      <c r="H11" s="70">
        <v>375.6</v>
      </c>
      <c r="I11" s="70">
        <v>333.2</v>
      </c>
      <c r="J11" s="70">
        <v>332.8</v>
      </c>
      <c r="K11" s="70">
        <v>330.4</v>
      </c>
      <c r="L11" s="70">
        <v>313.2</v>
      </c>
      <c r="M11" s="70">
        <v>325.6</v>
      </c>
      <c r="N11" s="70">
        <v>372</v>
      </c>
      <c r="O11" s="70">
        <v>367.2</v>
      </c>
      <c r="P11" s="70">
        <v>247.6</v>
      </c>
      <c r="R11" s="41">
        <f>SUM(E11:P11)</f>
        <v>4091.1999999999994</v>
      </c>
      <c r="W11" s="15" t="s">
        <v>55</v>
      </c>
      <c r="X11" s="20"/>
    </row>
    <row r="12" spans="2:24" ht="15">
      <c r="B12" s="37">
        <f>MAX(E12:P12)</f>
        <v>408.4</v>
      </c>
      <c r="C12" s="37"/>
      <c r="D12" s="10" t="s">
        <v>7</v>
      </c>
      <c r="E12" s="70">
        <v>278.4</v>
      </c>
      <c r="F12" s="70">
        <v>406.8</v>
      </c>
      <c r="G12" s="70">
        <v>408.4</v>
      </c>
      <c r="H12" s="70">
        <v>375.6</v>
      </c>
      <c r="I12" s="70">
        <v>333.2</v>
      </c>
      <c r="J12" s="70">
        <v>332.8</v>
      </c>
      <c r="K12" s="70">
        <v>330.4</v>
      </c>
      <c r="L12" s="70">
        <v>313.2</v>
      </c>
      <c r="M12" s="70">
        <v>325.6</v>
      </c>
      <c r="N12" s="70">
        <v>372</v>
      </c>
      <c r="O12" s="70">
        <v>367.2</v>
      </c>
      <c r="P12" s="70">
        <v>247.6</v>
      </c>
      <c r="R12" s="41">
        <f>SUM(E12:P12)</f>
        <v>4091.1999999999994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9275.884999999998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11825.604000000001</v>
      </c>
      <c r="G15" s="59">
        <f t="shared" si="0"/>
        <v>11257.604</v>
      </c>
      <c r="H15" s="59">
        <f t="shared" si="0"/>
        <v>10024.652000000002</v>
      </c>
      <c r="I15" s="59">
        <f t="shared" si="0"/>
        <v>9308.380000000001</v>
      </c>
      <c r="J15" s="59">
        <f t="shared" si="0"/>
        <v>9471.536</v>
      </c>
      <c r="K15" s="59">
        <f t="shared" si="0"/>
        <v>9561.92</v>
      </c>
      <c r="L15" s="59">
        <f t="shared" si="0"/>
        <v>9497.42</v>
      </c>
      <c r="M15" s="59">
        <f t="shared" si="0"/>
        <v>9079.800000000001</v>
      </c>
      <c r="N15" s="59">
        <f t="shared" si="0"/>
        <v>9786.472</v>
      </c>
      <c r="O15" s="59">
        <f t="shared" si="0"/>
        <v>10460.88</v>
      </c>
      <c r="P15" s="59">
        <f t="shared" si="0"/>
        <v>8524.412</v>
      </c>
      <c r="Q15" s="59"/>
      <c r="R15" s="59">
        <f t="shared" si="0"/>
        <v>118074.565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9275.884999999998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11825.604000000001</v>
      </c>
      <c r="G16" s="60">
        <f t="shared" si="1"/>
        <v>11257.604</v>
      </c>
      <c r="H16" s="60">
        <f t="shared" si="1"/>
        <v>10024.652000000002</v>
      </c>
      <c r="I16" s="60">
        <f t="shared" si="1"/>
        <v>9308.380000000001</v>
      </c>
      <c r="J16" s="60">
        <f t="shared" si="1"/>
        <v>9471.536</v>
      </c>
      <c r="K16" s="60">
        <f t="shared" si="1"/>
        <v>9561.92</v>
      </c>
      <c r="L16" s="60">
        <f t="shared" si="1"/>
        <v>9497.42</v>
      </c>
      <c r="M16" s="60">
        <f t="shared" si="1"/>
        <v>9079.800000000001</v>
      </c>
      <c r="N16" s="60">
        <f t="shared" si="1"/>
        <v>9786.472</v>
      </c>
      <c r="O16" s="60">
        <f t="shared" si="1"/>
        <v>10460.88</v>
      </c>
      <c r="P16" s="60">
        <f t="shared" si="1"/>
        <v>8524.412</v>
      </c>
      <c r="Q16" s="60"/>
      <c r="R16" s="60">
        <f t="shared" si="1"/>
        <v>118074.565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12287.7</v>
      </c>
      <c r="F23" s="56">
        <f t="shared" si="5"/>
        <v>14206.5</v>
      </c>
      <c r="G23" s="56">
        <f t="shared" si="5"/>
        <v>12656.699999999999</v>
      </c>
      <c r="H23" s="56">
        <f t="shared" si="5"/>
        <v>10737.9</v>
      </c>
      <c r="I23" s="56">
        <f t="shared" si="5"/>
        <v>10553.4</v>
      </c>
      <c r="J23" s="56">
        <f t="shared" si="5"/>
        <v>10996.2</v>
      </c>
      <c r="K23" s="56">
        <f t="shared" si="5"/>
        <v>11328.3</v>
      </c>
      <c r="L23" s="56">
        <f t="shared" si="5"/>
        <v>11844.9</v>
      </c>
      <c r="M23" s="56">
        <f t="shared" si="5"/>
        <v>10258.2</v>
      </c>
      <c r="N23" s="56">
        <f t="shared" si="5"/>
        <v>10258.2</v>
      </c>
      <c r="O23" s="56">
        <f t="shared" si="5"/>
        <v>12213.9</v>
      </c>
      <c r="P23" s="56">
        <f t="shared" si="5"/>
        <v>11881.8</v>
      </c>
      <c r="Q23" s="56"/>
      <c r="R23" s="56">
        <f t="shared" si="4"/>
        <v>139223.69999999998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12322.7</v>
      </c>
      <c r="F24" s="56">
        <f aca="true" t="shared" si="6" ref="F24:P24">F22+F23</f>
        <v>14241.5</v>
      </c>
      <c r="G24" s="56">
        <f t="shared" si="6"/>
        <v>12691.699999999999</v>
      </c>
      <c r="H24" s="56">
        <f t="shared" si="6"/>
        <v>10772.9</v>
      </c>
      <c r="I24" s="56">
        <f t="shared" si="6"/>
        <v>10588.4</v>
      </c>
      <c r="J24" s="56">
        <f t="shared" si="6"/>
        <v>11031.2</v>
      </c>
      <c r="K24" s="56">
        <f t="shared" si="6"/>
        <v>11363.3</v>
      </c>
      <c r="L24" s="56">
        <f t="shared" si="6"/>
        <v>11879.9</v>
      </c>
      <c r="M24" s="56">
        <f t="shared" si="6"/>
        <v>10293.2</v>
      </c>
      <c r="N24" s="56">
        <f t="shared" si="6"/>
        <v>10293.2</v>
      </c>
      <c r="O24" s="56">
        <f t="shared" si="6"/>
        <v>12248.9</v>
      </c>
      <c r="P24" s="56">
        <f t="shared" si="6"/>
        <v>11916.8</v>
      </c>
      <c r="Q24" s="56"/>
      <c r="R24" s="57">
        <f t="shared" si="4"/>
        <v>139643.69999999998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13393.26</v>
      </c>
      <c r="F28" s="56">
        <f t="shared" si="8"/>
        <v>15484.7</v>
      </c>
      <c r="G28" s="56">
        <f t="shared" si="8"/>
        <v>13795.460000000001</v>
      </c>
      <c r="H28" s="56">
        <f t="shared" si="8"/>
        <v>11704.02</v>
      </c>
      <c r="I28" s="56">
        <f t="shared" si="8"/>
        <v>11502.92</v>
      </c>
      <c r="J28" s="56">
        <f t="shared" si="8"/>
        <v>11985.56</v>
      </c>
      <c r="K28" s="56">
        <f t="shared" si="8"/>
        <v>12347.54</v>
      </c>
      <c r="L28" s="56">
        <f t="shared" si="8"/>
        <v>12910.62</v>
      </c>
      <c r="M28" s="56">
        <f t="shared" si="8"/>
        <v>11181.16</v>
      </c>
      <c r="N28" s="56">
        <f t="shared" si="8"/>
        <v>11181.16</v>
      </c>
      <c r="O28" s="56">
        <f t="shared" si="8"/>
        <v>13312.82</v>
      </c>
      <c r="P28" s="56">
        <f t="shared" si="8"/>
        <v>12950.84</v>
      </c>
      <c r="Q28" s="56"/>
      <c r="R28" s="56">
        <f t="shared" si="4"/>
        <v>151750.06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13433.26</v>
      </c>
      <c r="F29" s="56">
        <f aca="true" t="shared" si="9" ref="F29:P29">F28+F27</f>
        <v>15524.7</v>
      </c>
      <c r="G29" s="56">
        <f t="shared" si="9"/>
        <v>13835.460000000001</v>
      </c>
      <c r="H29" s="56">
        <f t="shared" si="9"/>
        <v>11744.02</v>
      </c>
      <c r="I29" s="56">
        <f t="shared" si="9"/>
        <v>11542.92</v>
      </c>
      <c r="J29" s="56">
        <f t="shared" si="9"/>
        <v>12025.56</v>
      </c>
      <c r="K29" s="56">
        <f t="shared" si="9"/>
        <v>12387.54</v>
      </c>
      <c r="L29" s="56">
        <f t="shared" si="9"/>
        <v>12950.62</v>
      </c>
      <c r="M29" s="56">
        <f t="shared" si="9"/>
        <v>11221.16</v>
      </c>
      <c r="N29" s="56">
        <f t="shared" si="9"/>
        <v>11221.16</v>
      </c>
      <c r="O29" s="56">
        <f t="shared" si="9"/>
        <v>13352.82</v>
      </c>
      <c r="P29" s="56">
        <f t="shared" si="9"/>
        <v>12990.84</v>
      </c>
      <c r="Q29" s="56"/>
      <c r="R29" s="57">
        <f t="shared" si="4"/>
        <v>152230.06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9910.08</v>
      </c>
      <c r="F33" s="56">
        <f t="shared" si="11"/>
        <v>11457.599999999999</v>
      </c>
      <c r="G33" s="56">
        <f t="shared" si="11"/>
        <v>10207.679999999998</v>
      </c>
      <c r="H33" s="56">
        <f t="shared" si="11"/>
        <v>8660.16</v>
      </c>
      <c r="I33" s="56">
        <f t="shared" si="11"/>
        <v>8511.359999999999</v>
      </c>
      <c r="J33" s="56">
        <f t="shared" si="11"/>
        <v>8868.48</v>
      </c>
      <c r="K33" s="56">
        <f t="shared" si="11"/>
        <v>9136.32</v>
      </c>
      <c r="L33" s="56">
        <f t="shared" si="11"/>
        <v>9552.96</v>
      </c>
      <c r="M33" s="56">
        <f t="shared" si="11"/>
        <v>8273.279999999999</v>
      </c>
      <c r="N33" s="56">
        <f t="shared" si="11"/>
        <v>8273.279999999999</v>
      </c>
      <c r="O33" s="56">
        <f t="shared" si="11"/>
        <v>9850.56</v>
      </c>
      <c r="P33" s="56">
        <f t="shared" si="11"/>
        <v>9582.72</v>
      </c>
      <c r="Q33" s="56"/>
      <c r="R33" s="56">
        <f t="shared" si="4"/>
        <v>112284.47999999998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9945.08</v>
      </c>
      <c r="F34" s="56">
        <f aca="true" t="shared" si="12" ref="F34:P34">F32+F33</f>
        <v>11492.599999999999</v>
      </c>
      <c r="G34" s="56">
        <f t="shared" si="12"/>
        <v>10242.679999999998</v>
      </c>
      <c r="H34" s="56">
        <f t="shared" si="12"/>
        <v>8695.16</v>
      </c>
      <c r="I34" s="56">
        <f t="shared" si="12"/>
        <v>8546.359999999999</v>
      </c>
      <c r="J34" s="56">
        <f t="shared" si="12"/>
        <v>8903.48</v>
      </c>
      <c r="K34" s="56">
        <f t="shared" si="12"/>
        <v>9171.32</v>
      </c>
      <c r="L34" s="56">
        <f t="shared" si="12"/>
        <v>9587.96</v>
      </c>
      <c r="M34" s="56">
        <f t="shared" si="12"/>
        <v>8308.279999999999</v>
      </c>
      <c r="N34" s="56">
        <f t="shared" si="12"/>
        <v>8308.279999999999</v>
      </c>
      <c r="O34" s="56">
        <f t="shared" si="12"/>
        <v>9885.56</v>
      </c>
      <c r="P34" s="56">
        <f t="shared" si="12"/>
        <v>9617.72</v>
      </c>
      <c r="Q34" s="56"/>
      <c r="R34" s="57">
        <f t="shared" si="4"/>
        <v>112704.47999999998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10963.692</v>
      </c>
      <c r="F38" s="56">
        <f t="shared" si="14"/>
        <v>12675.74</v>
      </c>
      <c r="G38" s="56">
        <f t="shared" si="14"/>
        <v>11292.931999999999</v>
      </c>
      <c r="H38" s="56">
        <f t="shared" si="14"/>
        <v>9580.884</v>
      </c>
      <c r="I38" s="56">
        <f t="shared" si="14"/>
        <v>9416.264</v>
      </c>
      <c r="J38" s="56">
        <f t="shared" si="14"/>
        <v>9811.351999999999</v>
      </c>
      <c r="K38" s="56">
        <f t="shared" si="14"/>
        <v>10107.668</v>
      </c>
      <c r="L38" s="56">
        <f t="shared" si="14"/>
        <v>10568.604</v>
      </c>
      <c r="M38" s="56">
        <f t="shared" si="14"/>
        <v>9152.872</v>
      </c>
      <c r="N38" s="56">
        <f t="shared" si="14"/>
        <v>9152.872</v>
      </c>
      <c r="O38" s="56">
        <f t="shared" si="14"/>
        <v>10897.844</v>
      </c>
      <c r="P38" s="56">
        <f t="shared" si="14"/>
        <v>10601.527999999998</v>
      </c>
      <c r="Q38" s="56"/>
      <c r="R38" s="56">
        <f t="shared" si="4"/>
        <v>124222.25200000001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11003.692</v>
      </c>
      <c r="F39" s="56">
        <f t="shared" si="15"/>
        <v>12715.74</v>
      </c>
      <c r="G39" s="56">
        <f t="shared" si="15"/>
        <v>11332.931999999999</v>
      </c>
      <c r="H39" s="56">
        <f t="shared" si="15"/>
        <v>9620.884</v>
      </c>
      <c r="I39" s="56">
        <f t="shared" si="15"/>
        <v>9456.264</v>
      </c>
      <c r="J39" s="56">
        <f t="shared" si="15"/>
        <v>9851.351999999999</v>
      </c>
      <c r="K39" s="56">
        <f t="shared" si="15"/>
        <v>10147.668</v>
      </c>
      <c r="L39" s="56">
        <f t="shared" si="15"/>
        <v>10608.604</v>
      </c>
      <c r="M39" s="56">
        <f t="shared" si="15"/>
        <v>9192.872</v>
      </c>
      <c r="N39" s="56">
        <f t="shared" si="15"/>
        <v>9192.872</v>
      </c>
      <c r="O39" s="56">
        <f t="shared" si="15"/>
        <v>10937.844</v>
      </c>
      <c r="P39" s="56">
        <f t="shared" si="15"/>
        <v>10641.527999999998</v>
      </c>
      <c r="Q39" s="56"/>
      <c r="R39" s="57">
        <f t="shared" si="4"/>
        <v>124702.25200000001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4747.248</v>
      </c>
      <c r="F43" s="56">
        <f t="shared" si="17"/>
        <v>5488.5599999999995</v>
      </c>
      <c r="G43" s="56">
        <f t="shared" si="17"/>
        <v>4889.808</v>
      </c>
      <c r="H43" s="56">
        <f t="shared" si="17"/>
        <v>4148.496</v>
      </c>
      <c r="I43" s="56">
        <f t="shared" si="17"/>
        <v>4077.216</v>
      </c>
      <c r="J43" s="56">
        <f t="shared" si="17"/>
        <v>4248.288</v>
      </c>
      <c r="K43" s="56">
        <f t="shared" si="17"/>
        <v>4376.592</v>
      </c>
      <c r="L43" s="56">
        <f t="shared" si="17"/>
        <v>4576.1759999999995</v>
      </c>
      <c r="M43" s="56">
        <f t="shared" si="17"/>
        <v>3963.1679999999997</v>
      </c>
      <c r="N43" s="56">
        <f t="shared" si="17"/>
        <v>3963.1679999999997</v>
      </c>
      <c r="O43" s="56">
        <f t="shared" si="17"/>
        <v>4718.736</v>
      </c>
      <c r="P43" s="56">
        <f t="shared" si="17"/>
        <v>4590.432</v>
      </c>
      <c r="Q43" s="56"/>
      <c r="R43" s="56">
        <f t="shared" si="4"/>
        <v>53787.88799999999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4259.5199999999995</v>
      </c>
      <c r="F44" s="56">
        <f>F10*$D$44</f>
        <v>6224.040000000001</v>
      </c>
      <c r="G44" s="56">
        <f>G10*$D$44</f>
        <v>6248.5199999999995</v>
      </c>
      <c r="H44" s="56"/>
      <c r="I44" s="56"/>
      <c r="J44" s="56"/>
      <c r="K44" s="56"/>
      <c r="L44" s="56"/>
      <c r="M44" s="56"/>
      <c r="N44" s="56"/>
      <c r="O44" s="56">
        <f>O10*$D$44</f>
        <v>5618.16</v>
      </c>
      <c r="P44" s="56">
        <f>P10*$D$44</f>
        <v>3788.28</v>
      </c>
      <c r="Q44" s="56"/>
      <c r="R44" s="56">
        <f t="shared" si="4"/>
        <v>26138.52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4957.92</v>
      </c>
      <c r="I46" s="56">
        <f aca="true" t="shared" si="18" ref="I46:N46">I10*$D$46</f>
        <v>4398.24</v>
      </c>
      <c r="J46" s="56">
        <f t="shared" si="18"/>
        <v>4392.96</v>
      </c>
      <c r="K46" s="56">
        <f t="shared" si="18"/>
        <v>4361.28</v>
      </c>
      <c r="L46" s="56">
        <f t="shared" si="18"/>
        <v>4134.24</v>
      </c>
      <c r="M46" s="56">
        <f t="shared" si="18"/>
        <v>4297.92</v>
      </c>
      <c r="N46" s="56">
        <f t="shared" si="18"/>
        <v>4910.4</v>
      </c>
      <c r="O46" s="56"/>
      <c r="P46" s="56"/>
      <c r="Q46" s="56"/>
      <c r="R46" s="56">
        <f t="shared" si="4"/>
        <v>31452.96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9096.768</v>
      </c>
      <c r="F49" s="56">
        <f aca="true" t="shared" si="21" ref="F49:P49">SUM(F42:F48)</f>
        <v>11802.6</v>
      </c>
      <c r="G49" s="56">
        <f t="shared" si="21"/>
        <v>11228.328</v>
      </c>
      <c r="H49" s="56">
        <f t="shared" si="21"/>
        <v>9196.416000000001</v>
      </c>
      <c r="I49" s="56">
        <f t="shared" si="21"/>
        <v>8565.456</v>
      </c>
      <c r="J49" s="56">
        <f t="shared" si="21"/>
        <v>8731.248</v>
      </c>
      <c r="K49" s="56">
        <f t="shared" si="21"/>
        <v>8827.872</v>
      </c>
      <c r="L49" s="56">
        <f t="shared" si="21"/>
        <v>8800.416</v>
      </c>
      <c r="M49" s="56">
        <f t="shared" si="21"/>
        <v>8351.088</v>
      </c>
      <c r="N49" s="56">
        <f t="shared" si="21"/>
        <v>8963.568</v>
      </c>
      <c r="O49" s="56">
        <f t="shared" si="21"/>
        <v>10426.896</v>
      </c>
      <c r="P49" s="56">
        <f t="shared" si="21"/>
        <v>8468.712</v>
      </c>
      <c r="Q49" s="56"/>
      <c r="R49" s="57">
        <f t="shared" si="4"/>
        <v>112459.36800000002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4755.240000000001</v>
      </c>
      <c r="F53" s="56">
        <f t="shared" si="23"/>
        <v>5497.8</v>
      </c>
      <c r="G53" s="56">
        <f t="shared" si="23"/>
        <v>4898.04</v>
      </c>
      <c r="H53" s="56">
        <f t="shared" si="23"/>
        <v>4155.4800000000005</v>
      </c>
      <c r="I53" s="56">
        <f t="shared" si="23"/>
        <v>4084.0800000000004</v>
      </c>
      <c r="J53" s="56">
        <f t="shared" si="23"/>
        <v>4255.4400000000005</v>
      </c>
      <c r="K53" s="56">
        <f t="shared" si="23"/>
        <v>4383.96</v>
      </c>
      <c r="L53" s="56">
        <f t="shared" si="23"/>
        <v>4583.88</v>
      </c>
      <c r="M53" s="56">
        <f t="shared" si="23"/>
        <v>3969.84</v>
      </c>
      <c r="N53" s="56">
        <f t="shared" si="23"/>
        <v>3969.84</v>
      </c>
      <c r="O53" s="56">
        <f t="shared" si="23"/>
        <v>4726.68</v>
      </c>
      <c r="P53" s="56">
        <f t="shared" si="23"/>
        <v>4598.160000000001</v>
      </c>
      <c r="Q53" s="56"/>
      <c r="R53" s="56">
        <f t="shared" si="4"/>
        <v>53878.439999999995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5013.984</v>
      </c>
      <c r="F54" s="56">
        <f>F10*$D$54</f>
        <v>7326.468000000001</v>
      </c>
      <c r="G54" s="56">
        <f>G10*$D$54</f>
        <v>7355.284000000001</v>
      </c>
      <c r="H54" s="56"/>
      <c r="I54" s="56"/>
      <c r="J54" s="56"/>
      <c r="K54" s="56"/>
      <c r="L54" s="56"/>
      <c r="M54" s="56"/>
      <c r="N54" s="56"/>
      <c r="O54" s="56">
        <f>$D$54*O10</f>
        <v>6613.272</v>
      </c>
      <c r="P54" s="56">
        <f>$D$54*P10</f>
        <v>4459.276</v>
      </c>
      <c r="Q54" s="56"/>
      <c r="R54" s="56">
        <f t="shared" si="4"/>
        <v>30768.284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5975.796</v>
      </c>
      <c r="I56" s="56">
        <f aca="true" t="shared" si="24" ref="I56:N56">I10*$D$56</f>
        <v>5301.2119999999995</v>
      </c>
      <c r="J56" s="56">
        <f t="shared" si="24"/>
        <v>5294.848</v>
      </c>
      <c r="K56" s="56">
        <f t="shared" si="24"/>
        <v>5256.664</v>
      </c>
      <c r="L56" s="56">
        <f t="shared" si="24"/>
        <v>4983.012</v>
      </c>
      <c r="M56" s="56">
        <f t="shared" si="24"/>
        <v>5180.296</v>
      </c>
      <c r="N56" s="56">
        <f t="shared" si="24"/>
        <v>5918.52</v>
      </c>
      <c r="O56" s="56"/>
      <c r="P56" s="56"/>
      <c r="Q56" s="56"/>
      <c r="R56" s="56">
        <f t="shared" si="4"/>
        <v>37910.348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9859.224000000002</v>
      </c>
      <c r="F59" s="56">
        <f aca="true" t="shared" si="27" ref="F59:P59">SUM(F52:F58)</f>
        <v>12914.268</v>
      </c>
      <c r="G59" s="56">
        <f t="shared" si="27"/>
        <v>12343.324</v>
      </c>
      <c r="H59" s="56">
        <f t="shared" si="27"/>
        <v>10221.276000000002</v>
      </c>
      <c r="I59" s="56">
        <f t="shared" si="27"/>
        <v>9475.292</v>
      </c>
      <c r="J59" s="56">
        <f t="shared" si="27"/>
        <v>9640.288</v>
      </c>
      <c r="K59" s="56">
        <f t="shared" si="27"/>
        <v>9730.624</v>
      </c>
      <c r="L59" s="56">
        <f t="shared" si="27"/>
        <v>9656.892</v>
      </c>
      <c r="M59" s="56">
        <f t="shared" si="27"/>
        <v>9240.136</v>
      </c>
      <c r="N59" s="56">
        <f t="shared" si="27"/>
        <v>9978.36</v>
      </c>
      <c r="O59" s="56">
        <f t="shared" si="27"/>
        <v>11429.952000000001</v>
      </c>
      <c r="P59" s="56">
        <f t="shared" si="27"/>
        <v>9147.436000000002</v>
      </c>
      <c r="Q59" s="56"/>
      <c r="R59" s="57">
        <f t="shared" si="4"/>
        <v>123637.072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5025.6359999999995</v>
      </c>
      <c r="F63" s="56">
        <f t="shared" si="30"/>
        <v>5810.42</v>
      </c>
      <c r="G63" s="56">
        <f t="shared" si="30"/>
        <v>5176.556</v>
      </c>
      <c r="H63" s="56">
        <f t="shared" si="30"/>
        <v>4391.772</v>
      </c>
      <c r="I63" s="56">
        <f t="shared" si="30"/>
        <v>4316.312</v>
      </c>
      <c r="J63" s="56">
        <f t="shared" si="30"/>
        <v>4497.416</v>
      </c>
      <c r="K63" s="56">
        <f t="shared" si="30"/>
        <v>4633.244</v>
      </c>
      <c r="L63" s="56">
        <f t="shared" si="30"/>
        <v>4844.532</v>
      </c>
      <c r="M63" s="56">
        <f t="shared" si="30"/>
        <v>4195.576</v>
      </c>
      <c r="N63" s="56">
        <f t="shared" si="30"/>
        <v>4195.576</v>
      </c>
      <c r="O63" s="56">
        <f t="shared" si="30"/>
        <v>4995.452</v>
      </c>
      <c r="P63" s="56">
        <f t="shared" si="30"/>
        <v>4859.624</v>
      </c>
      <c r="Q63" s="56"/>
      <c r="R63" s="56">
        <f t="shared" si="29"/>
        <v>56942.11600000001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1266.7199999999998</v>
      </c>
      <c r="F64" s="56">
        <f t="shared" si="31"/>
        <v>1850.94</v>
      </c>
      <c r="G64" s="56">
        <f t="shared" si="31"/>
        <v>1858.2199999999998</v>
      </c>
      <c r="H64" s="56">
        <f t="shared" si="31"/>
        <v>1708.98</v>
      </c>
      <c r="I64" s="56">
        <f t="shared" si="31"/>
        <v>1516.06</v>
      </c>
      <c r="J64" s="56">
        <f t="shared" si="31"/>
        <v>1514.24</v>
      </c>
      <c r="K64" s="56">
        <f t="shared" si="31"/>
        <v>1503.32</v>
      </c>
      <c r="L64" s="56">
        <f t="shared" si="31"/>
        <v>1425.06</v>
      </c>
      <c r="M64" s="56">
        <f t="shared" si="31"/>
        <v>1481.48</v>
      </c>
      <c r="N64" s="56">
        <f t="shared" si="31"/>
        <v>1692.6</v>
      </c>
      <c r="O64" s="56">
        <f t="shared" si="31"/>
        <v>1670.76</v>
      </c>
      <c r="P64" s="56">
        <f t="shared" si="31"/>
        <v>1126.58</v>
      </c>
      <c r="Q64" s="56"/>
      <c r="R64" s="56">
        <f t="shared" si="29"/>
        <v>18614.96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821.28</v>
      </c>
      <c r="F66" s="56">
        <f t="shared" si="33"/>
        <v>1200.0600000000002</v>
      </c>
      <c r="G66" s="56">
        <f t="shared" si="33"/>
        <v>1204.78</v>
      </c>
      <c r="H66" s="56">
        <f t="shared" si="33"/>
        <v>1108.0200000000002</v>
      </c>
      <c r="I66" s="56">
        <f t="shared" si="33"/>
        <v>982.94</v>
      </c>
      <c r="J66" s="56">
        <f t="shared" si="33"/>
        <v>981.7600000000001</v>
      </c>
      <c r="K66" s="56">
        <f t="shared" si="33"/>
        <v>974.68</v>
      </c>
      <c r="L66" s="56">
        <f t="shared" si="33"/>
        <v>923.94</v>
      </c>
      <c r="M66" s="56">
        <f t="shared" si="33"/>
        <v>960.5200000000001</v>
      </c>
      <c r="N66" s="56">
        <f t="shared" si="33"/>
        <v>1097.4</v>
      </c>
      <c r="O66" s="56">
        <f t="shared" si="33"/>
        <v>1083.24</v>
      </c>
      <c r="P66" s="56">
        <f t="shared" si="33"/>
        <v>730.4200000000001</v>
      </c>
      <c r="Q66" s="56"/>
      <c r="R66" s="56">
        <f t="shared" si="29"/>
        <v>12069.04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1007.808</v>
      </c>
      <c r="F68" s="56">
        <f t="shared" si="35"/>
        <v>1472.616</v>
      </c>
      <c r="G68" s="56">
        <f t="shared" si="35"/>
        <v>1478.408</v>
      </c>
      <c r="H68" s="56">
        <f t="shared" si="35"/>
        <v>1359.672</v>
      </c>
      <c r="I68" s="56">
        <f t="shared" si="35"/>
        <v>1206.184</v>
      </c>
      <c r="J68" s="56">
        <f t="shared" si="35"/>
        <v>1204.736</v>
      </c>
      <c r="K68" s="56">
        <f t="shared" si="35"/>
        <v>1196.048</v>
      </c>
      <c r="L68" s="56">
        <f t="shared" si="35"/>
        <v>1133.784</v>
      </c>
      <c r="M68" s="56">
        <f t="shared" si="35"/>
        <v>1178.672</v>
      </c>
      <c r="N68" s="56">
        <f t="shared" si="35"/>
        <v>1346.64</v>
      </c>
      <c r="O68" s="56">
        <f t="shared" si="35"/>
        <v>1329.264</v>
      </c>
      <c r="P68" s="56">
        <f t="shared" si="35"/>
        <v>896.312</v>
      </c>
      <c r="Q68" s="56"/>
      <c r="R68" s="56">
        <f t="shared" si="29"/>
        <v>14810.143999999998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100.99799999999982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8.687999999999988</v>
      </c>
      <c r="Q69" s="56"/>
      <c r="R69" s="56">
        <f t="shared" si="29"/>
        <v>109.68599999999981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8422.442</v>
      </c>
      <c r="F71" s="56">
        <f aca="true" t="shared" si="38" ref="F71:P71">SUM(F62:F70)</f>
        <v>10534.036</v>
      </c>
      <c r="G71" s="56">
        <f t="shared" si="38"/>
        <v>9917.964</v>
      </c>
      <c r="H71" s="56">
        <f t="shared" si="38"/>
        <v>8768.444000000001</v>
      </c>
      <c r="I71" s="56">
        <f t="shared" si="38"/>
        <v>8221.496</v>
      </c>
      <c r="J71" s="56">
        <f t="shared" si="38"/>
        <v>8398.152</v>
      </c>
      <c r="K71" s="56">
        <f t="shared" si="38"/>
        <v>8507.292</v>
      </c>
      <c r="L71" s="56">
        <f t="shared" si="38"/>
        <v>8527.316</v>
      </c>
      <c r="M71" s="56">
        <f t="shared" si="38"/>
        <v>8016.248000000001</v>
      </c>
      <c r="N71" s="56">
        <f t="shared" si="38"/>
        <v>8532.215999999999</v>
      </c>
      <c r="O71" s="56">
        <f t="shared" si="38"/>
        <v>9278.716</v>
      </c>
      <c r="P71" s="56">
        <f t="shared" si="38"/>
        <v>7821.624</v>
      </c>
      <c r="Q71" s="56"/>
      <c r="R71" s="57">
        <f t="shared" si="29"/>
        <v>104945.94600000001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4696.632</v>
      </c>
      <c r="F75" s="56">
        <f t="shared" si="41"/>
        <v>5430.04</v>
      </c>
      <c r="G75" s="56">
        <f t="shared" si="41"/>
        <v>4837.672</v>
      </c>
      <c r="H75" s="56">
        <f t="shared" si="41"/>
        <v>4104.264</v>
      </c>
      <c r="I75" s="56">
        <f t="shared" si="41"/>
        <v>4033.744</v>
      </c>
      <c r="J75" s="56">
        <f t="shared" si="41"/>
        <v>4202.992</v>
      </c>
      <c r="K75" s="56">
        <f t="shared" si="41"/>
        <v>4329.928</v>
      </c>
      <c r="L75" s="56">
        <f t="shared" si="41"/>
        <v>4527.384</v>
      </c>
      <c r="M75" s="56">
        <f t="shared" si="41"/>
        <v>3920.912</v>
      </c>
      <c r="N75" s="56">
        <f t="shared" si="41"/>
        <v>3920.912</v>
      </c>
      <c r="O75" s="56">
        <f t="shared" si="41"/>
        <v>4668.424</v>
      </c>
      <c r="P75" s="56">
        <f t="shared" si="41"/>
        <v>4541.488</v>
      </c>
      <c r="Q75" s="56"/>
      <c r="R75" s="56">
        <f t="shared" si="40"/>
        <v>53214.391999999985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1648.128</v>
      </c>
      <c r="F76" s="56">
        <f t="shared" si="42"/>
        <v>2408.256</v>
      </c>
      <c r="G76" s="56">
        <f t="shared" si="42"/>
        <v>2417.7279999999996</v>
      </c>
      <c r="H76" s="56">
        <f t="shared" si="42"/>
        <v>2223.552</v>
      </c>
      <c r="I76" s="56">
        <f t="shared" si="42"/>
        <v>1972.5439999999999</v>
      </c>
      <c r="J76" s="56">
        <f t="shared" si="42"/>
        <v>1970.176</v>
      </c>
      <c r="K76" s="56">
        <f t="shared" si="42"/>
        <v>1955.9679999999998</v>
      </c>
      <c r="L76" s="56">
        <f t="shared" si="42"/>
        <v>1854.144</v>
      </c>
      <c r="M76" s="56">
        <f t="shared" si="42"/>
        <v>1927.5520000000001</v>
      </c>
      <c r="N76" s="56">
        <f t="shared" si="42"/>
        <v>2202.24</v>
      </c>
      <c r="O76" s="56">
        <f t="shared" si="42"/>
        <v>2173.824</v>
      </c>
      <c r="P76" s="56">
        <f t="shared" si="42"/>
        <v>1465.792</v>
      </c>
      <c r="Q76" s="56"/>
      <c r="R76" s="56">
        <f t="shared" si="40"/>
        <v>24219.904000000002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1202.6879999999999</v>
      </c>
      <c r="F78" s="56">
        <f t="shared" si="44"/>
        <v>1757.3760000000002</v>
      </c>
      <c r="G78" s="56">
        <f t="shared" si="44"/>
        <v>1764.288</v>
      </c>
      <c r="H78" s="56">
        <f t="shared" si="44"/>
        <v>1622.592</v>
      </c>
      <c r="I78" s="56">
        <f t="shared" si="44"/>
        <v>1439.424</v>
      </c>
      <c r="J78" s="56">
        <f t="shared" si="44"/>
        <v>1437.6960000000001</v>
      </c>
      <c r="K78" s="56">
        <f t="shared" si="44"/>
        <v>1427.328</v>
      </c>
      <c r="L78" s="56">
        <f t="shared" si="44"/>
        <v>1353.0240000000001</v>
      </c>
      <c r="M78" s="56">
        <f t="shared" si="44"/>
        <v>1406.592</v>
      </c>
      <c r="N78" s="56">
        <f t="shared" si="44"/>
        <v>1607.0400000000002</v>
      </c>
      <c r="O78" s="56">
        <f t="shared" si="44"/>
        <v>1586.304</v>
      </c>
      <c r="P78" s="56">
        <f t="shared" si="44"/>
        <v>1069.632</v>
      </c>
      <c r="Q78" s="56"/>
      <c r="R78" s="56">
        <f t="shared" si="40"/>
        <v>17673.984000000004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1389.216</v>
      </c>
      <c r="F80" s="56">
        <f t="shared" si="46"/>
        <v>2029.9320000000002</v>
      </c>
      <c r="G80" s="56">
        <f t="shared" si="46"/>
        <v>2037.916</v>
      </c>
      <c r="H80" s="56">
        <f t="shared" si="46"/>
        <v>1874.2440000000001</v>
      </c>
      <c r="I80" s="56">
        <f t="shared" si="46"/>
        <v>1662.6680000000001</v>
      </c>
      <c r="J80" s="56">
        <f t="shared" si="46"/>
        <v>1660.672</v>
      </c>
      <c r="K80" s="56">
        <f t="shared" si="46"/>
        <v>1648.696</v>
      </c>
      <c r="L80" s="56">
        <f t="shared" si="46"/>
        <v>1562.868</v>
      </c>
      <c r="M80" s="56">
        <f t="shared" si="46"/>
        <v>1624.7440000000001</v>
      </c>
      <c r="N80" s="56">
        <f t="shared" si="46"/>
        <v>1856.28</v>
      </c>
      <c r="O80" s="56">
        <f t="shared" si="46"/>
        <v>1832.328</v>
      </c>
      <c r="P80" s="56">
        <f t="shared" si="46"/>
        <v>1235.5240000000001</v>
      </c>
      <c r="Q80" s="56"/>
      <c r="R80" s="56">
        <f t="shared" si="40"/>
        <v>20415.088000000003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139.221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11.975999999999885</v>
      </c>
      <c r="Q81" s="56"/>
      <c r="R81" s="56">
        <f t="shared" si="40"/>
        <v>151.1969999999999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9275.884999999998</v>
      </c>
      <c r="F83" s="56">
        <f aca="true" t="shared" si="49" ref="F83:P83">SUM(F74:F82)</f>
        <v>11825.604000000001</v>
      </c>
      <c r="G83" s="56">
        <f t="shared" si="49"/>
        <v>11257.604</v>
      </c>
      <c r="H83" s="56">
        <f t="shared" si="49"/>
        <v>10024.652000000002</v>
      </c>
      <c r="I83" s="56">
        <f t="shared" si="49"/>
        <v>9308.380000000001</v>
      </c>
      <c r="J83" s="56">
        <f t="shared" si="49"/>
        <v>9471.536</v>
      </c>
      <c r="K83" s="56">
        <f t="shared" si="49"/>
        <v>9561.92</v>
      </c>
      <c r="L83" s="56">
        <f t="shared" si="49"/>
        <v>9497.42</v>
      </c>
      <c r="M83" s="56">
        <f t="shared" si="49"/>
        <v>9079.800000000001</v>
      </c>
      <c r="N83" s="56">
        <f t="shared" si="49"/>
        <v>9786.472</v>
      </c>
      <c r="O83" s="56">
        <f t="shared" si="49"/>
        <v>10460.88</v>
      </c>
      <c r="P83" s="56">
        <f t="shared" si="49"/>
        <v>8524.412</v>
      </c>
      <c r="Q83" s="56"/>
      <c r="R83" s="57">
        <f t="shared" si="40"/>
        <v>118074.565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161760</v>
      </c>
      <c r="F7" s="70">
        <v>235440</v>
      </c>
      <c r="G7" s="70">
        <v>194400</v>
      </c>
      <c r="H7" s="70">
        <v>170400</v>
      </c>
      <c r="I7" s="70">
        <v>198960</v>
      </c>
      <c r="J7" s="70">
        <v>194640</v>
      </c>
      <c r="K7" s="70">
        <v>203040</v>
      </c>
      <c r="L7" s="70">
        <v>186720</v>
      </c>
      <c r="M7" s="70">
        <v>174000</v>
      </c>
      <c r="N7" s="70">
        <v>180480</v>
      </c>
      <c r="O7" s="70">
        <v>200880</v>
      </c>
      <c r="P7" s="70">
        <v>142320</v>
      </c>
      <c r="R7" s="41">
        <f>SUM(E7:P7)</f>
        <v>2243040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1063.5</v>
      </c>
      <c r="C10" s="37"/>
      <c r="D10" s="10" t="s">
        <v>5</v>
      </c>
      <c r="E10" s="70">
        <v>386.8</v>
      </c>
      <c r="F10" s="70">
        <v>585.7</v>
      </c>
      <c r="G10" s="70">
        <v>562.8</v>
      </c>
      <c r="H10" s="70">
        <v>542.2</v>
      </c>
      <c r="I10" s="70">
        <v>532.5</v>
      </c>
      <c r="J10" s="70">
        <v>498</v>
      </c>
      <c r="K10" s="70">
        <v>524.6</v>
      </c>
      <c r="L10" s="70">
        <v>504.1</v>
      </c>
      <c r="M10" s="70">
        <v>523</v>
      </c>
      <c r="N10" s="70">
        <v>1063.5</v>
      </c>
      <c r="O10" s="70">
        <v>556.3</v>
      </c>
      <c r="P10" s="70">
        <v>322.6</v>
      </c>
      <c r="R10" s="41">
        <f>SUM(E10:P10)</f>
        <v>6602.1</v>
      </c>
      <c r="W10" s="15" t="s">
        <v>54</v>
      </c>
      <c r="X10" s="20"/>
    </row>
    <row r="11" spans="2:24" ht="15">
      <c r="B11" s="37">
        <f>MAX(E11:P11)</f>
        <v>1063.5</v>
      </c>
      <c r="C11" s="37"/>
      <c r="D11" s="10" t="s">
        <v>6</v>
      </c>
      <c r="E11" s="70">
        <v>386.8</v>
      </c>
      <c r="F11" s="70">
        <v>585.7</v>
      </c>
      <c r="G11" s="70">
        <v>562.8</v>
      </c>
      <c r="H11" s="70">
        <v>542.2</v>
      </c>
      <c r="I11" s="70">
        <v>532.5</v>
      </c>
      <c r="J11" s="70">
        <v>498</v>
      </c>
      <c r="K11" s="70">
        <v>524.6</v>
      </c>
      <c r="L11" s="70">
        <v>504.1</v>
      </c>
      <c r="M11" s="70">
        <v>523</v>
      </c>
      <c r="N11" s="70">
        <v>1063.5</v>
      </c>
      <c r="O11" s="70">
        <v>556.3</v>
      </c>
      <c r="P11" s="70">
        <v>322.6</v>
      </c>
      <c r="R11" s="41">
        <f>SUM(E11:P11)</f>
        <v>6602.1</v>
      </c>
      <c r="W11" s="15" t="s">
        <v>55</v>
      </c>
      <c r="X11" s="20"/>
    </row>
    <row r="12" spans="2:24" ht="15">
      <c r="B12" s="37">
        <f>MAX(E12:P12)</f>
        <v>1063.5</v>
      </c>
      <c r="C12" s="37"/>
      <c r="D12" s="10" t="s">
        <v>7</v>
      </c>
      <c r="E12" s="70">
        <v>386.8</v>
      </c>
      <c r="F12" s="70">
        <v>585.7</v>
      </c>
      <c r="G12" s="70">
        <v>562.8</v>
      </c>
      <c r="H12" s="70">
        <v>542.2</v>
      </c>
      <c r="I12" s="70">
        <v>532.5</v>
      </c>
      <c r="J12" s="70">
        <v>498</v>
      </c>
      <c r="K12" s="70">
        <v>524.6</v>
      </c>
      <c r="L12" s="70">
        <v>504.1</v>
      </c>
      <c r="M12" s="70">
        <v>523</v>
      </c>
      <c r="N12" s="70">
        <v>1063.5</v>
      </c>
      <c r="O12" s="70">
        <v>556.3</v>
      </c>
      <c r="P12" s="70">
        <v>322.6</v>
      </c>
      <c r="R12" s="41">
        <f>SUM(E12:P12)</f>
        <v>6602.1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15328.926350000002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18479.33115</v>
      </c>
      <c r="G15" s="59">
        <f t="shared" si="0"/>
        <v>16797.76475</v>
      </c>
      <c r="H15" s="59">
        <f t="shared" si="0"/>
        <v>15740.580750000001</v>
      </c>
      <c r="I15" s="59">
        <f t="shared" si="0"/>
        <v>16648.27835</v>
      </c>
      <c r="J15" s="59">
        <f t="shared" si="0"/>
        <v>16488.27515</v>
      </c>
      <c r="K15" s="59">
        <f t="shared" si="0"/>
        <v>16784.45915</v>
      </c>
      <c r="L15" s="59">
        <f t="shared" si="0"/>
        <v>16209.01595</v>
      </c>
      <c r="M15" s="59">
        <f t="shared" si="0"/>
        <v>15760.50875</v>
      </c>
      <c r="N15" s="59">
        <f t="shared" si="0"/>
        <v>22760.8298</v>
      </c>
      <c r="O15" s="59">
        <f t="shared" si="0"/>
        <v>16959.689550000003</v>
      </c>
      <c r="P15" s="59">
        <f t="shared" si="0"/>
        <v>14643.47195</v>
      </c>
      <c r="Q15" s="59"/>
      <c r="R15" s="59">
        <f t="shared" si="0"/>
        <v>202601.13165000005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15328.926350000002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18479.33115</v>
      </c>
      <c r="G16" s="60">
        <f t="shared" si="1"/>
        <v>16797.76475</v>
      </c>
      <c r="H16" s="60">
        <f t="shared" si="1"/>
        <v>15740.580750000001</v>
      </c>
      <c r="I16" s="60">
        <f t="shared" si="1"/>
        <v>16648.27835</v>
      </c>
      <c r="J16" s="60">
        <f t="shared" si="1"/>
        <v>16488.27515</v>
      </c>
      <c r="K16" s="60">
        <f t="shared" si="1"/>
        <v>16784.45915</v>
      </c>
      <c r="L16" s="60">
        <f t="shared" si="1"/>
        <v>16209.01595</v>
      </c>
      <c r="M16" s="60">
        <f t="shared" si="1"/>
        <v>15760.50875</v>
      </c>
      <c r="N16" s="60">
        <f t="shared" si="1"/>
        <v>22760.8298</v>
      </c>
      <c r="O16" s="60">
        <f t="shared" si="1"/>
        <v>16959.689550000003</v>
      </c>
      <c r="P16" s="60">
        <f t="shared" si="1"/>
        <v>14643.47195</v>
      </c>
      <c r="Q16" s="60"/>
      <c r="R16" s="60">
        <f t="shared" si="1"/>
        <v>202601.13165000005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14922.36</v>
      </c>
      <c r="F23" s="56">
        <f t="shared" si="5"/>
        <v>21719.34</v>
      </c>
      <c r="G23" s="56">
        <f t="shared" si="5"/>
        <v>17933.4</v>
      </c>
      <c r="H23" s="56">
        <f t="shared" si="5"/>
        <v>15719.4</v>
      </c>
      <c r="I23" s="56">
        <f t="shared" si="5"/>
        <v>18354.06</v>
      </c>
      <c r="J23" s="56">
        <f t="shared" si="5"/>
        <v>17955.54</v>
      </c>
      <c r="K23" s="56">
        <f t="shared" si="5"/>
        <v>18730.44</v>
      </c>
      <c r="L23" s="56">
        <f t="shared" si="5"/>
        <v>17224.92</v>
      </c>
      <c r="M23" s="56">
        <f t="shared" si="5"/>
        <v>16051.5</v>
      </c>
      <c r="N23" s="56">
        <f t="shared" si="5"/>
        <v>16649.28</v>
      </c>
      <c r="O23" s="56">
        <f t="shared" si="5"/>
        <v>18531.18</v>
      </c>
      <c r="P23" s="56">
        <f t="shared" si="5"/>
        <v>13129.02</v>
      </c>
      <c r="Q23" s="56"/>
      <c r="R23" s="56">
        <f t="shared" si="4"/>
        <v>206920.44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14957.36</v>
      </c>
      <c r="F24" s="56">
        <f aca="true" t="shared" si="6" ref="F24:P24">F22+F23</f>
        <v>21754.34</v>
      </c>
      <c r="G24" s="56">
        <f t="shared" si="6"/>
        <v>17968.4</v>
      </c>
      <c r="H24" s="56">
        <f t="shared" si="6"/>
        <v>15754.4</v>
      </c>
      <c r="I24" s="56">
        <f t="shared" si="6"/>
        <v>18389.06</v>
      </c>
      <c r="J24" s="56">
        <f t="shared" si="6"/>
        <v>17990.54</v>
      </c>
      <c r="K24" s="56">
        <f t="shared" si="6"/>
        <v>18765.44</v>
      </c>
      <c r="L24" s="56">
        <f t="shared" si="6"/>
        <v>17259.92</v>
      </c>
      <c r="M24" s="56">
        <f t="shared" si="6"/>
        <v>16086.5</v>
      </c>
      <c r="N24" s="56">
        <f t="shared" si="6"/>
        <v>16684.28</v>
      </c>
      <c r="O24" s="56">
        <f t="shared" si="6"/>
        <v>18566.18</v>
      </c>
      <c r="P24" s="56">
        <f t="shared" si="6"/>
        <v>13164.02</v>
      </c>
      <c r="Q24" s="56"/>
      <c r="R24" s="57">
        <f t="shared" si="4"/>
        <v>207340.44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16264.968</v>
      </c>
      <c r="F28" s="56">
        <f t="shared" si="8"/>
        <v>23673.492</v>
      </c>
      <c r="G28" s="56">
        <f t="shared" si="8"/>
        <v>19546.920000000002</v>
      </c>
      <c r="H28" s="56">
        <f t="shared" si="8"/>
        <v>17133.72</v>
      </c>
      <c r="I28" s="56">
        <f t="shared" si="8"/>
        <v>20005.428</v>
      </c>
      <c r="J28" s="56">
        <f t="shared" si="8"/>
        <v>19571.052</v>
      </c>
      <c r="K28" s="56">
        <f t="shared" si="8"/>
        <v>20415.672</v>
      </c>
      <c r="L28" s="56">
        <f t="shared" si="8"/>
        <v>18774.696</v>
      </c>
      <c r="M28" s="56">
        <f t="shared" si="8"/>
        <v>17495.7</v>
      </c>
      <c r="N28" s="56">
        <f t="shared" si="8"/>
        <v>18147.264</v>
      </c>
      <c r="O28" s="56">
        <f t="shared" si="8"/>
        <v>20198.484</v>
      </c>
      <c r="P28" s="56">
        <f t="shared" si="8"/>
        <v>14310.276</v>
      </c>
      <c r="Q28" s="56"/>
      <c r="R28" s="56">
        <f t="shared" si="4"/>
        <v>225537.67200000002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16304.968</v>
      </c>
      <c r="F29" s="56">
        <f aca="true" t="shared" si="9" ref="F29:P29">F28+F27</f>
        <v>23713.492</v>
      </c>
      <c r="G29" s="56">
        <f t="shared" si="9"/>
        <v>19586.920000000002</v>
      </c>
      <c r="H29" s="56">
        <f t="shared" si="9"/>
        <v>17173.72</v>
      </c>
      <c r="I29" s="56">
        <f t="shared" si="9"/>
        <v>20045.428</v>
      </c>
      <c r="J29" s="56">
        <f t="shared" si="9"/>
        <v>19611.052</v>
      </c>
      <c r="K29" s="56">
        <f t="shared" si="9"/>
        <v>20455.672</v>
      </c>
      <c r="L29" s="56">
        <f t="shared" si="9"/>
        <v>18814.696</v>
      </c>
      <c r="M29" s="56">
        <f t="shared" si="9"/>
        <v>17535.7</v>
      </c>
      <c r="N29" s="56">
        <f t="shared" si="9"/>
        <v>18187.264</v>
      </c>
      <c r="O29" s="56">
        <f t="shared" si="9"/>
        <v>20238.484</v>
      </c>
      <c r="P29" s="56">
        <f t="shared" si="9"/>
        <v>14350.276</v>
      </c>
      <c r="Q29" s="56"/>
      <c r="R29" s="57">
        <f t="shared" si="4"/>
        <v>226017.67200000002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12034.944</v>
      </c>
      <c r="F33" s="56">
        <f t="shared" si="11"/>
        <v>17516.735999999997</v>
      </c>
      <c r="G33" s="56">
        <f t="shared" si="11"/>
        <v>14463.359999999999</v>
      </c>
      <c r="H33" s="56">
        <f t="shared" si="11"/>
        <v>12677.759999999998</v>
      </c>
      <c r="I33" s="56">
        <f t="shared" si="11"/>
        <v>14802.623999999998</v>
      </c>
      <c r="J33" s="56">
        <f t="shared" si="11"/>
        <v>14481.215999999999</v>
      </c>
      <c r="K33" s="56">
        <f t="shared" si="11"/>
        <v>15106.176</v>
      </c>
      <c r="L33" s="56">
        <f t="shared" si="11"/>
        <v>13891.967999999999</v>
      </c>
      <c r="M33" s="56">
        <f t="shared" si="11"/>
        <v>12945.599999999999</v>
      </c>
      <c r="N33" s="56">
        <f t="shared" si="11"/>
        <v>13427.712</v>
      </c>
      <c r="O33" s="56">
        <f t="shared" si="11"/>
        <v>14945.471999999998</v>
      </c>
      <c r="P33" s="56">
        <f t="shared" si="11"/>
        <v>10588.607999999998</v>
      </c>
      <c r="Q33" s="56"/>
      <c r="R33" s="56">
        <f t="shared" si="4"/>
        <v>166882.176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12069.944</v>
      </c>
      <c r="F34" s="56">
        <f aca="true" t="shared" si="12" ref="F34:P34">F32+F33</f>
        <v>17551.735999999997</v>
      </c>
      <c r="G34" s="56">
        <f t="shared" si="12"/>
        <v>14498.359999999999</v>
      </c>
      <c r="H34" s="56">
        <f t="shared" si="12"/>
        <v>12712.759999999998</v>
      </c>
      <c r="I34" s="56">
        <f t="shared" si="12"/>
        <v>14837.623999999998</v>
      </c>
      <c r="J34" s="56">
        <f t="shared" si="12"/>
        <v>14516.215999999999</v>
      </c>
      <c r="K34" s="56">
        <f t="shared" si="12"/>
        <v>15141.176</v>
      </c>
      <c r="L34" s="56">
        <f t="shared" si="12"/>
        <v>13926.967999999999</v>
      </c>
      <c r="M34" s="56">
        <f t="shared" si="12"/>
        <v>12980.599999999999</v>
      </c>
      <c r="N34" s="56">
        <f t="shared" si="12"/>
        <v>13462.712</v>
      </c>
      <c r="O34" s="56">
        <f t="shared" si="12"/>
        <v>14980.471999999998</v>
      </c>
      <c r="P34" s="56">
        <f t="shared" si="12"/>
        <v>10623.607999999998</v>
      </c>
      <c r="Q34" s="56"/>
      <c r="R34" s="57">
        <f t="shared" si="4"/>
        <v>167302.176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13314.4656</v>
      </c>
      <c r="F38" s="56">
        <f t="shared" si="14"/>
        <v>19379.0664</v>
      </c>
      <c r="G38" s="56">
        <f t="shared" si="14"/>
        <v>16001.063999999998</v>
      </c>
      <c r="H38" s="56">
        <f t="shared" si="14"/>
        <v>14025.624</v>
      </c>
      <c r="I38" s="56">
        <f t="shared" si="14"/>
        <v>16376.397599999998</v>
      </c>
      <c r="J38" s="56">
        <f t="shared" si="14"/>
        <v>16020.818399999998</v>
      </c>
      <c r="K38" s="56">
        <f t="shared" si="14"/>
        <v>16712.2224</v>
      </c>
      <c r="L38" s="56">
        <f t="shared" si="14"/>
        <v>15368.9232</v>
      </c>
      <c r="M38" s="56">
        <f t="shared" si="14"/>
        <v>14321.939999999999</v>
      </c>
      <c r="N38" s="56">
        <f t="shared" si="14"/>
        <v>14855.308799999999</v>
      </c>
      <c r="O38" s="56">
        <f t="shared" si="14"/>
        <v>16534.4328</v>
      </c>
      <c r="P38" s="56">
        <f t="shared" si="14"/>
        <v>11714.359199999999</v>
      </c>
      <c r="Q38" s="56"/>
      <c r="R38" s="56">
        <f t="shared" si="4"/>
        <v>184624.62240000002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13354.4656</v>
      </c>
      <c r="F39" s="56">
        <f t="shared" si="15"/>
        <v>19419.0664</v>
      </c>
      <c r="G39" s="56">
        <f t="shared" si="15"/>
        <v>16041.063999999998</v>
      </c>
      <c r="H39" s="56">
        <f t="shared" si="15"/>
        <v>14065.624</v>
      </c>
      <c r="I39" s="56">
        <f t="shared" si="15"/>
        <v>16416.397599999997</v>
      </c>
      <c r="J39" s="56">
        <f t="shared" si="15"/>
        <v>16060.818399999998</v>
      </c>
      <c r="K39" s="56">
        <f t="shared" si="15"/>
        <v>16752.2224</v>
      </c>
      <c r="L39" s="56">
        <f t="shared" si="15"/>
        <v>15408.9232</v>
      </c>
      <c r="M39" s="56">
        <f t="shared" si="15"/>
        <v>14361.939999999999</v>
      </c>
      <c r="N39" s="56">
        <f t="shared" si="15"/>
        <v>14895.308799999999</v>
      </c>
      <c r="O39" s="56">
        <f t="shared" si="15"/>
        <v>16574.4328</v>
      </c>
      <c r="P39" s="56">
        <f t="shared" si="15"/>
        <v>11754.359199999999</v>
      </c>
      <c r="Q39" s="56"/>
      <c r="R39" s="57">
        <f t="shared" si="4"/>
        <v>185104.62240000002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5765.1264</v>
      </c>
      <c r="F43" s="56">
        <f t="shared" si="17"/>
        <v>8391.0816</v>
      </c>
      <c r="G43" s="56">
        <f t="shared" si="17"/>
        <v>6928.415999999999</v>
      </c>
      <c r="H43" s="56">
        <f t="shared" si="17"/>
        <v>6073.056</v>
      </c>
      <c r="I43" s="56">
        <f t="shared" si="17"/>
        <v>7090.934399999999</v>
      </c>
      <c r="J43" s="56">
        <f t="shared" si="17"/>
        <v>6936.969599999999</v>
      </c>
      <c r="K43" s="56">
        <f t="shared" si="17"/>
        <v>7236.3456</v>
      </c>
      <c r="L43" s="56">
        <f t="shared" si="17"/>
        <v>6654.7008</v>
      </c>
      <c r="M43" s="56">
        <f t="shared" si="17"/>
        <v>6201.36</v>
      </c>
      <c r="N43" s="56">
        <f t="shared" si="17"/>
        <v>6432.307199999999</v>
      </c>
      <c r="O43" s="56">
        <f t="shared" si="17"/>
        <v>7159.3632</v>
      </c>
      <c r="P43" s="56">
        <f t="shared" si="17"/>
        <v>5072.284799999999</v>
      </c>
      <c r="Q43" s="56"/>
      <c r="R43" s="56">
        <f t="shared" si="4"/>
        <v>79941.94559999998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5918.040000000001</v>
      </c>
      <c r="F44" s="56">
        <f>F10*$D$44</f>
        <v>8961.210000000001</v>
      </c>
      <c r="G44" s="56">
        <f>G10*$D$44</f>
        <v>8610.84</v>
      </c>
      <c r="H44" s="56"/>
      <c r="I44" s="56"/>
      <c r="J44" s="56"/>
      <c r="K44" s="56"/>
      <c r="L44" s="56"/>
      <c r="M44" s="56"/>
      <c r="N44" s="56"/>
      <c r="O44" s="56">
        <f>O10*$D$44</f>
        <v>8511.39</v>
      </c>
      <c r="P44" s="56">
        <f>P10*$D$44</f>
        <v>4935.780000000001</v>
      </c>
      <c r="Q44" s="56"/>
      <c r="R44" s="56">
        <f t="shared" si="4"/>
        <v>36937.26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2217.7349999999997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3199.995</v>
      </c>
      <c r="Q45" s="56"/>
      <c r="R45" s="56">
        <f t="shared" si="4"/>
        <v>5417.73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7157.04</v>
      </c>
      <c r="I46" s="56">
        <f aca="true" t="shared" si="18" ref="I46:N46">I10*$D$46</f>
        <v>7029</v>
      </c>
      <c r="J46" s="56">
        <f t="shared" si="18"/>
        <v>6573.599999999999</v>
      </c>
      <c r="K46" s="56">
        <f t="shared" si="18"/>
        <v>6924.72</v>
      </c>
      <c r="L46" s="56">
        <f t="shared" si="18"/>
        <v>6654.12</v>
      </c>
      <c r="M46" s="56">
        <f t="shared" si="18"/>
        <v>6903.599999999999</v>
      </c>
      <c r="N46" s="56">
        <f t="shared" si="18"/>
        <v>14038.199999999999</v>
      </c>
      <c r="O46" s="56"/>
      <c r="P46" s="56"/>
      <c r="Q46" s="56"/>
      <c r="R46" s="56">
        <f t="shared" si="4"/>
        <v>55280.28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445.5</v>
      </c>
      <c r="K47" s="56">
        <f t="shared" si="19"/>
        <v>94.3799999999992</v>
      </c>
      <c r="L47" s="56">
        <f t="shared" si="19"/>
        <v>364.97999999999956</v>
      </c>
      <c r="M47" s="56">
        <f t="shared" si="19"/>
        <v>115.5</v>
      </c>
      <c r="N47" s="56">
        <f t="shared" si="19"/>
        <v>0</v>
      </c>
      <c r="O47" s="56"/>
      <c r="P47" s="56"/>
      <c r="Q47" s="56"/>
      <c r="R47" s="56">
        <f t="shared" si="4"/>
        <v>1020.3599999999988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13990.901400000002</v>
      </c>
      <c r="F49" s="56">
        <f aca="true" t="shared" si="21" ref="F49:P49">SUM(F42:F48)</f>
        <v>17442.2916</v>
      </c>
      <c r="G49" s="56">
        <f t="shared" si="21"/>
        <v>15629.256</v>
      </c>
      <c r="H49" s="56">
        <f t="shared" si="21"/>
        <v>13320.096</v>
      </c>
      <c r="I49" s="56">
        <f t="shared" si="21"/>
        <v>14209.934399999998</v>
      </c>
      <c r="J49" s="56">
        <f t="shared" si="21"/>
        <v>14046.069599999999</v>
      </c>
      <c r="K49" s="56">
        <f t="shared" si="21"/>
        <v>14345.4456</v>
      </c>
      <c r="L49" s="56">
        <f t="shared" si="21"/>
        <v>13763.800799999999</v>
      </c>
      <c r="M49" s="56">
        <f t="shared" si="21"/>
        <v>13310.46</v>
      </c>
      <c r="N49" s="56">
        <f t="shared" si="21"/>
        <v>20560.5072</v>
      </c>
      <c r="O49" s="56">
        <f t="shared" si="21"/>
        <v>15760.7532</v>
      </c>
      <c r="P49" s="56">
        <f t="shared" si="21"/>
        <v>13298.059799999999</v>
      </c>
      <c r="Q49" s="56"/>
      <c r="R49" s="57">
        <f t="shared" si="4"/>
        <v>179677.57559999998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5774.832</v>
      </c>
      <c r="F53" s="56">
        <f t="shared" si="23"/>
        <v>8405.208</v>
      </c>
      <c r="G53" s="56">
        <f t="shared" si="23"/>
        <v>6940.080000000001</v>
      </c>
      <c r="H53" s="56">
        <f t="shared" si="23"/>
        <v>6083.280000000001</v>
      </c>
      <c r="I53" s="56">
        <f t="shared" si="23"/>
        <v>7102.872</v>
      </c>
      <c r="J53" s="56">
        <f t="shared" si="23"/>
        <v>6948.648</v>
      </c>
      <c r="K53" s="56">
        <f t="shared" si="23"/>
        <v>7248.528</v>
      </c>
      <c r="L53" s="56">
        <f t="shared" si="23"/>
        <v>6665.904</v>
      </c>
      <c r="M53" s="56">
        <f t="shared" si="23"/>
        <v>6211.8</v>
      </c>
      <c r="N53" s="56">
        <f t="shared" si="23"/>
        <v>6443.136</v>
      </c>
      <c r="O53" s="56">
        <f t="shared" si="23"/>
        <v>7171.416</v>
      </c>
      <c r="P53" s="56">
        <f t="shared" si="23"/>
        <v>5080.8240000000005</v>
      </c>
      <c r="Q53" s="56"/>
      <c r="R53" s="56">
        <f t="shared" si="4"/>
        <v>80076.52800000002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6966.268000000001</v>
      </c>
      <c r="F54" s="56">
        <f>F10*$D$54</f>
        <v>10548.457000000002</v>
      </c>
      <c r="G54" s="56">
        <f>G10*$D$54</f>
        <v>10136.028</v>
      </c>
      <c r="H54" s="56"/>
      <c r="I54" s="56"/>
      <c r="J54" s="56"/>
      <c r="K54" s="56"/>
      <c r="L54" s="56"/>
      <c r="M54" s="56"/>
      <c r="N54" s="56"/>
      <c r="O54" s="56">
        <f>$D$54*O10</f>
        <v>10018.963</v>
      </c>
      <c r="P54" s="56">
        <f>$D$54*P10</f>
        <v>5810.026000000001</v>
      </c>
      <c r="Q54" s="56"/>
      <c r="R54" s="56">
        <f t="shared" si="4"/>
        <v>43479.742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2610.5495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3766.7915000000003</v>
      </c>
      <c r="Q55" s="56"/>
      <c r="R55" s="56">
        <f t="shared" si="4"/>
        <v>6377.341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8626.402</v>
      </c>
      <c r="I56" s="56">
        <f aca="true" t="shared" si="24" ref="I56:N56">I10*$D$56</f>
        <v>8472.075</v>
      </c>
      <c r="J56" s="56">
        <f t="shared" si="24"/>
        <v>7923.18</v>
      </c>
      <c r="K56" s="56">
        <f t="shared" si="24"/>
        <v>8346.386</v>
      </c>
      <c r="L56" s="56">
        <f t="shared" si="24"/>
        <v>8020.231000000001</v>
      </c>
      <c r="M56" s="56">
        <f t="shared" si="24"/>
        <v>8320.93</v>
      </c>
      <c r="N56" s="56">
        <f t="shared" si="24"/>
        <v>16920.285</v>
      </c>
      <c r="O56" s="56"/>
      <c r="P56" s="56"/>
      <c r="Q56" s="56"/>
      <c r="R56" s="56">
        <f t="shared" si="4"/>
        <v>66629.489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536.9624999999996</v>
      </c>
      <c r="K57" s="56">
        <f t="shared" si="25"/>
        <v>113.7564999999995</v>
      </c>
      <c r="L57" s="56">
        <f t="shared" si="25"/>
        <v>439.91149999999925</v>
      </c>
      <c r="M57" s="56">
        <f t="shared" si="25"/>
        <v>139.21249999999964</v>
      </c>
      <c r="N57" s="56">
        <f t="shared" si="25"/>
        <v>0</v>
      </c>
      <c r="O57" s="56"/>
      <c r="P57" s="56"/>
      <c r="Q57" s="56"/>
      <c r="R57" s="56">
        <f t="shared" si="4"/>
        <v>1229.842999999998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15441.649500000003</v>
      </c>
      <c r="F59" s="56">
        <f aca="true" t="shared" si="27" ref="F59:P59">SUM(F52:F58)</f>
        <v>19043.665</v>
      </c>
      <c r="G59" s="56">
        <f t="shared" si="27"/>
        <v>17166.108</v>
      </c>
      <c r="H59" s="56">
        <f t="shared" si="27"/>
        <v>14799.682</v>
      </c>
      <c r="I59" s="56">
        <f t="shared" si="27"/>
        <v>15664.947</v>
      </c>
      <c r="J59" s="56">
        <f t="shared" si="27"/>
        <v>15498.790500000001</v>
      </c>
      <c r="K59" s="56">
        <f t="shared" si="27"/>
        <v>15798.6705</v>
      </c>
      <c r="L59" s="56">
        <f t="shared" si="27"/>
        <v>15216.0465</v>
      </c>
      <c r="M59" s="56">
        <f t="shared" si="27"/>
        <v>14761.9425</v>
      </c>
      <c r="N59" s="56">
        <f t="shared" si="27"/>
        <v>23453.421000000002</v>
      </c>
      <c r="O59" s="56">
        <f t="shared" si="27"/>
        <v>17280.379</v>
      </c>
      <c r="P59" s="56">
        <f t="shared" si="27"/>
        <v>14747.641500000002</v>
      </c>
      <c r="Q59" s="56"/>
      <c r="R59" s="57">
        <f t="shared" si="4"/>
        <v>198872.943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6103.2047999999995</v>
      </c>
      <c r="F63" s="56">
        <f t="shared" si="30"/>
        <v>8883.1512</v>
      </c>
      <c r="G63" s="56">
        <f t="shared" si="30"/>
        <v>7334.7119999999995</v>
      </c>
      <c r="H63" s="56">
        <f t="shared" si="30"/>
        <v>6429.192</v>
      </c>
      <c r="I63" s="56">
        <f t="shared" si="30"/>
        <v>7506.7608</v>
      </c>
      <c r="J63" s="56">
        <f t="shared" si="30"/>
        <v>7343.7672</v>
      </c>
      <c r="K63" s="56">
        <f t="shared" si="30"/>
        <v>7660.6992</v>
      </c>
      <c r="L63" s="56">
        <f t="shared" si="30"/>
        <v>7044.9456</v>
      </c>
      <c r="M63" s="56">
        <f t="shared" si="30"/>
        <v>6565.0199999999995</v>
      </c>
      <c r="N63" s="56">
        <f t="shared" si="30"/>
        <v>6809.5104</v>
      </c>
      <c r="O63" s="56">
        <f t="shared" si="30"/>
        <v>7579.2024</v>
      </c>
      <c r="P63" s="56">
        <f t="shared" si="30"/>
        <v>5369.7336</v>
      </c>
      <c r="Q63" s="56"/>
      <c r="R63" s="56">
        <f t="shared" si="29"/>
        <v>84629.89919999999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1759.94</v>
      </c>
      <c r="F64" s="56">
        <f t="shared" si="31"/>
        <v>2664.935</v>
      </c>
      <c r="G64" s="56">
        <f t="shared" si="31"/>
        <v>2560.74</v>
      </c>
      <c r="H64" s="56">
        <f t="shared" si="31"/>
        <v>2467.01</v>
      </c>
      <c r="I64" s="56">
        <f t="shared" si="31"/>
        <v>2422.875</v>
      </c>
      <c r="J64" s="56">
        <f t="shared" si="31"/>
        <v>2265.9</v>
      </c>
      <c r="K64" s="56">
        <f t="shared" si="31"/>
        <v>2386.93</v>
      </c>
      <c r="L64" s="56">
        <f t="shared" si="31"/>
        <v>2293.655</v>
      </c>
      <c r="M64" s="56">
        <f t="shared" si="31"/>
        <v>2379.65</v>
      </c>
      <c r="N64" s="56">
        <f t="shared" si="31"/>
        <v>4838.925</v>
      </c>
      <c r="O64" s="56">
        <f t="shared" si="31"/>
        <v>2531.1649999999995</v>
      </c>
      <c r="P64" s="56">
        <f t="shared" si="31"/>
        <v>1467.8300000000002</v>
      </c>
      <c r="Q64" s="56"/>
      <c r="R64" s="56">
        <f t="shared" si="29"/>
        <v>30039.555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659.5225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153.5625</v>
      </c>
      <c r="K65" s="56">
        <f t="shared" si="32"/>
        <v>32.532500000000255</v>
      </c>
      <c r="L65" s="56">
        <f t="shared" si="32"/>
        <v>125.80749999999989</v>
      </c>
      <c r="M65" s="56">
        <f t="shared" si="32"/>
        <v>39.8125</v>
      </c>
      <c r="N65" s="56">
        <f t="shared" si="32"/>
        <v>0</v>
      </c>
      <c r="O65" s="56">
        <f t="shared" si="32"/>
        <v>0</v>
      </c>
      <c r="P65" s="56">
        <f t="shared" si="32"/>
        <v>951.6324999999999</v>
      </c>
      <c r="Q65" s="56"/>
      <c r="R65" s="56">
        <f t="shared" si="29"/>
        <v>1962.8700000000001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1141.0600000000002</v>
      </c>
      <c r="F66" s="56">
        <f t="shared" si="33"/>
        <v>1727.8150000000003</v>
      </c>
      <c r="G66" s="56">
        <f t="shared" si="33"/>
        <v>1660.26</v>
      </c>
      <c r="H66" s="56">
        <f t="shared" si="33"/>
        <v>1599.4900000000002</v>
      </c>
      <c r="I66" s="56">
        <f t="shared" si="33"/>
        <v>1570.875</v>
      </c>
      <c r="J66" s="56">
        <f t="shared" si="33"/>
        <v>1469.1000000000001</v>
      </c>
      <c r="K66" s="56">
        <f t="shared" si="33"/>
        <v>1547.5700000000002</v>
      </c>
      <c r="L66" s="56">
        <f t="shared" si="33"/>
        <v>1487.0950000000003</v>
      </c>
      <c r="M66" s="56">
        <f t="shared" si="33"/>
        <v>1542.8500000000001</v>
      </c>
      <c r="N66" s="56">
        <f t="shared" si="33"/>
        <v>3137.3250000000003</v>
      </c>
      <c r="O66" s="56">
        <f t="shared" si="33"/>
        <v>1641.085</v>
      </c>
      <c r="P66" s="56">
        <f t="shared" si="33"/>
        <v>951.6700000000001</v>
      </c>
      <c r="Q66" s="56"/>
      <c r="R66" s="56">
        <f t="shared" si="29"/>
        <v>19476.195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427.60249999999996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99.5625</v>
      </c>
      <c r="K67" s="56">
        <f t="shared" si="34"/>
        <v>21.092499999999973</v>
      </c>
      <c r="L67" s="56">
        <f t="shared" si="34"/>
        <v>81.56749999999988</v>
      </c>
      <c r="M67" s="56">
        <f t="shared" si="34"/>
        <v>25.8125</v>
      </c>
      <c r="N67" s="56">
        <f t="shared" si="34"/>
        <v>0</v>
      </c>
      <c r="O67" s="56">
        <f t="shared" si="34"/>
        <v>0</v>
      </c>
      <c r="P67" s="56">
        <f t="shared" si="34"/>
        <v>616.9925000000001</v>
      </c>
      <c r="Q67" s="56"/>
      <c r="R67" s="56">
        <f t="shared" si="29"/>
        <v>1272.6299999999999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1400.2160000000001</v>
      </c>
      <c r="F68" s="56">
        <f t="shared" si="35"/>
        <v>2120.2340000000004</v>
      </c>
      <c r="G68" s="56">
        <f t="shared" si="35"/>
        <v>2037.3359999999998</v>
      </c>
      <c r="H68" s="56">
        <f t="shared" si="35"/>
        <v>1962.7640000000001</v>
      </c>
      <c r="I68" s="56">
        <f t="shared" si="35"/>
        <v>1927.65</v>
      </c>
      <c r="J68" s="56">
        <f t="shared" si="35"/>
        <v>1802.76</v>
      </c>
      <c r="K68" s="56">
        <f t="shared" si="35"/>
        <v>1899.0520000000001</v>
      </c>
      <c r="L68" s="56">
        <f t="shared" si="35"/>
        <v>1824.842</v>
      </c>
      <c r="M68" s="56">
        <f t="shared" si="35"/>
        <v>1893.26</v>
      </c>
      <c r="N68" s="56">
        <f t="shared" si="35"/>
        <v>3849.87</v>
      </c>
      <c r="O68" s="56">
        <f t="shared" si="35"/>
        <v>2013.8059999999998</v>
      </c>
      <c r="P68" s="56">
        <f t="shared" si="35"/>
        <v>1167.8120000000001</v>
      </c>
      <c r="Q68" s="56"/>
      <c r="R68" s="56">
        <f t="shared" si="29"/>
        <v>23899.602000000003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1487.1865</v>
      </c>
      <c r="F69" s="56">
        <f aca="true" t="shared" si="36" ref="F69:P69">IF(F$7&gt;0,IF(F$12&gt;250,IF(F$12&gt;$B$12*0.75,0,(0.75*$B$12*$D$68-F$12*$D$68)),250*$D$68-F$12*$D$68),0)</f>
        <v>767.1684999999998</v>
      </c>
      <c r="G69" s="56">
        <f t="shared" si="36"/>
        <v>850.0665000000004</v>
      </c>
      <c r="H69" s="56">
        <f t="shared" si="36"/>
        <v>924.6385</v>
      </c>
      <c r="I69" s="56">
        <f t="shared" si="36"/>
        <v>959.7525</v>
      </c>
      <c r="J69" s="56">
        <f t="shared" si="36"/>
        <v>1084.6425000000002</v>
      </c>
      <c r="K69" s="56">
        <f t="shared" si="36"/>
        <v>988.3505</v>
      </c>
      <c r="L69" s="56">
        <f t="shared" si="36"/>
        <v>1062.5605</v>
      </c>
      <c r="M69" s="56">
        <f t="shared" si="36"/>
        <v>994.1425000000002</v>
      </c>
      <c r="N69" s="56">
        <f t="shared" si="36"/>
        <v>0</v>
      </c>
      <c r="O69" s="56">
        <f t="shared" si="36"/>
        <v>873.5965000000003</v>
      </c>
      <c r="P69" s="56">
        <f t="shared" si="36"/>
        <v>1719.5905</v>
      </c>
      <c r="Q69" s="56"/>
      <c r="R69" s="56">
        <f t="shared" si="29"/>
        <v>11711.6955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13178.7323</v>
      </c>
      <c r="F71" s="56">
        <f aca="true" t="shared" si="38" ref="F71:P71">SUM(F62:F70)</f>
        <v>16363.3037</v>
      </c>
      <c r="G71" s="56">
        <f t="shared" si="38"/>
        <v>14643.1145</v>
      </c>
      <c r="H71" s="56">
        <f t="shared" si="38"/>
        <v>13583.094500000003</v>
      </c>
      <c r="I71" s="56">
        <f t="shared" si="38"/>
        <v>14587.9133</v>
      </c>
      <c r="J71" s="56">
        <f t="shared" si="38"/>
        <v>14419.2947</v>
      </c>
      <c r="K71" s="56">
        <f t="shared" si="38"/>
        <v>14736.226700000001</v>
      </c>
      <c r="L71" s="56">
        <f t="shared" si="38"/>
        <v>14120.473100000001</v>
      </c>
      <c r="M71" s="56">
        <f t="shared" si="38"/>
        <v>13640.5475</v>
      </c>
      <c r="N71" s="56">
        <f t="shared" si="38"/>
        <v>18835.630400000002</v>
      </c>
      <c r="O71" s="56">
        <f t="shared" si="38"/>
        <v>14838.854899999998</v>
      </c>
      <c r="P71" s="56">
        <f t="shared" si="38"/>
        <v>12445.2611</v>
      </c>
      <c r="Q71" s="56"/>
      <c r="R71" s="57">
        <f t="shared" si="29"/>
        <v>175392.44670000003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5703.6576</v>
      </c>
      <c r="F75" s="56">
        <f t="shared" si="41"/>
        <v>8301.6144</v>
      </c>
      <c r="G75" s="56">
        <f t="shared" si="41"/>
        <v>6854.544</v>
      </c>
      <c r="H75" s="56">
        <f t="shared" si="41"/>
        <v>6008.304</v>
      </c>
      <c r="I75" s="56">
        <f t="shared" si="41"/>
        <v>7015.3296</v>
      </c>
      <c r="J75" s="56">
        <f t="shared" si="41"/>
        <v>6863.0064</v>
      </c>
      <c r="K75" s="56">
        <f t="shared" si="41"/>
        <v>7159.1903999999995</v>
      </c>
      <c r="L75" s="56">
        <f t="shared" si="41"/>
        <v>6583.7472</v>
      </c>
      <c r="M75" s="56">
        <f t="shared" si="41"/>
        <v>6135.24</v>
      </c>
      <c r="N75" s="56">
        <f t="shared" si="41"/>
        <v>6363.7248</v>
      </c>
      <c r="O75" s="56">
        <f t="shared" si="41"/>
        <v>7083.0288</v>
      </c>
      <c r="P75" s="56">
        <f t="shared" si="41"/>
        <v>5018.2032</v>
      </c>
      <c r="Q75" s="56"/>
      <c r="R75" s="56">
        <f t="shared" si="40"/>
        <v>79089.5904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2289.856</v>
      </c>
      <c r="F76" s="56">
        <f t="shared" si="42"/>
        <v>3467.344</v>
      </c>
      <c r="G76" s="56">
        <f t="shared" si="42"/>
        <v>3331.776</v>
      </c>
      <c r="H76" s="56">
        <f t="shared" si="42"/>
        <v>3209.824</v>
      </c>
      <c r="I76" s="56">
        <f t="shared" si="42"/>
        <v>3152.4</v>
      </c>
      <c r="J76" s="56">
        <f t="shared" si="42"/>
        <v>2948.16</v>
      </c>
      <c r="K76" s="56">
        <f t="shared" si="42"/>
        <v>3105.632</v>
      </c>
      <c r="L76" s="56">
        <f t="shared" si="42"/>
        <v>2984.272</v>
      </c>
      <c r="M76" s="56">
        <f t="shared" si="42"/>
        <v>3096.16</v>
      </c>
      <c r="N76" s="56">
        <f t="shared" si="42"/>
        <v>6295.92</v>
      </c>
      <c r="O76" s="56">
        <f t="shared" si="42"/>
        <v>3293.296</v>
      </c>
      <c r="P76" s="56">
        <f t="shared" si="42"/>
        <v>1909.7920000000001</v>
      </c>
      <c r="Q76" s="56"/>
      <c r="R76" s="56">
        <f t="shared" si="40"/>
        <v>39084.43200000001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858.1039999999998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199.80000000000018</v>
      </c>
      <c r="K77" s="56">
        <f t="shared" si="43"/>
        <v>42.327999999999975</v>
      </c>
      <c r="L77" s="56">
        <f t="shared" si="43"/>
        <v>163.6880000000001</v>
      </c>
      <c r="M77" s="56">
        <f t="shared" si="43"/>
        <v>51.80000000000018</v>
      </c>
      <c r="N77" s="56">
        <f t="shared" si="43"/>
        <v>0</v>
      </c>
      <c r="O77" s="56">
        <f t="shared" si="43"/>
        <v>0</v>
      </c>
      <c r="P77" s="56">
        <f t="shared" si="43"/>
        <v>1238.168</v>
      </c>
      <c r="Q77" s="56"/>
      <c r="R77" s="56">
        <f t="shared" si="40"/>
        <v>2553.888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1670.976</v>
      </c>
      <c r="F78" s="56">
        <f t="shared" si="44"/>
        <v>2530.224</v>
      </c>
      <c r="G78" s="56">
        <f t="shared" si="44"/>
        <v>2431.296</v>
      </c>
      <c r="H78" s="56">
        <f t="shared" si="44"/>
        <v>2342.3040000000005</v>
      </c>
      <c r="I78" s="56">
        <f t="shared" si="44"/>
        <v>2300.4</v>
      </c>
      <c r="J78" s="56">
        <f t="shared" si="44"/>
        <v>2151.36</v>
      </c>
      <c r="K78" s="56">
        <f t="shared" si="44"/>
        <v>2266.2720000000004</v>
      </c>
      <c r="L78" s="56">
        <f t="shared" si="44"/>
        <v>2177.7120000000004</v>
      </c>
      <c r="M78" s="56">
        <f t="shared" si="44"/>
        <v>2259.36</v>
      </c>
      <c r="N78" s="56">
        <f t="shared" si="44"/>
        <v>4594.320000000001</v>
      </c>
      <c r="O78" s="56">
        <f t="shared" si="44"/>
        <v>2403.216</v>
      </c>
      <c r="P78" s="56">
        <f t="shared" si="44"/>
        <v>1393.6320000000003</v>
      </c>
      <c r="Q78" s="56"/>
      <c r="R78" s="56">
        <f t="shared" si="40"/>
        <v>28521.072000000004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626.1840000000002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145.80000000000018</v>
      </c>
      <c r="K79" s="56">
        <f t="shared" si="45"/>
        <v>30.88799999999992</v>
      </c>
      <c r="L79" s="56">
        <f t="shared" si="45"/>
        <v>119.44799999999987</v>
      </c>
      <c r="M79" s="56">
        <f t="shared" si="45"/>
        <v>37.80000000000018</v>
      </c>
      <c r="N79" s="56">
        <f t="shared" si="45"/>
        <v>0</v>
      </c>
      <c r="O79" s="56">
        <f t="shared" si="45"/>
        <v>0</v>
      </c>
      <c r="P79" s="56">
        <f t="shared" si="45"/>
        <v>903.528</v>
      </c>
      <c r="Q79" s="56"/>
      <c r="R79" s="56">
        <f t="shared" si="40"/>
        <v>1863.6480000000004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1930.132</v>
      </c>
      <c r="F80" s="56">
        <f t="shared" si="46"/>
        <v>2922.6430000000005</v>
      </c>
      <c r="G80" s="56">
        <f t="shared" si="46"/>
        <v>2808.372</v>
      </c>
      <c r="H80" s="56">
        <f t="shared" si="46"/>
        <v>2705.5780000000004</v>
      </c>
      <c r="I80" s="56">
        <f t="shared" si="46"/>
        <v>2657.175</v>
      </c>
      <c r="J80" s="56">
        <f t="shared" si="46"/>
        <v>2485.02</v>
      </c>
      <c r="K80" s="56">
        <f t="shared" si="46"/>
        <v>2617.7540000000004</v>
      </c>
      <c r="L80" s="56">
        <f t="shared" si="46"/>
        <v>2515.4590000000003</v>
      </c>
      <c r="M80" s="56">
        <f t="shared" si="46"/>
        <v>2609.77</v>
      </c>
      <c r="N80" s="56">
        <f t="shared" si="46"/>
        <v>5306.865</v>
      </c>
      <c r="O80" s="56">
        <f t="shared" si="46"/>
        <v>2775.937</v>
      </c>
      <c r="P80" s="56">
        <f t="shared" si="46"/>
        <v>1609.7740000000001</v>
      </c>
      <c r="Q80" s="56"/>
      <c r="R80" s="56">
        <f t="shared" si="40"/>
        <v>32944.479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2050.0167500000002</v>
      </c>
      <c r="F81" s="56">
        <f aca="true" t="shared" si="47" ref="F81:P81">IF(F$7&gt;0,IF(F12&gt;250,IF(F12&gt;$B$12*0.75,0,(0.75*$B$12*$D$80-F12*$D$80)),250*$D$80-F12*$D$80),0)</f>
        <v>1057.5057499999998</v>
      </c>
      <c r="G81" s="56">
        <f t="shared" si="47"/>
        <v>1171.7767500000004</v>
      </c>
      <c r="H81" s="56">
        <f t="shared" si="47"/>
        <v>1274.5707499999999</v>
      </c>
      <c r="I81" s="56">
        <f t="shared" si="47"/>
        <v>1322.97375</v>
      </c>
      <c r="J81" s="56">
        <f t="shared" si="47"/>
        <v>1495.1287500000003</v>
      </c>
      <c r="K81" s="56">
        <f t="shared" si="47"/>
        <v>1362.39475</v>
      </c>
      <c r="L81" s="56">
        <f t="shared" si="47"/>
        <v>1464.68975</v>
      </c>
      <c r="M81" s="56">
        <f t="shared" si="47"/>
        <v>1370.3787500000003</v>
      </c>
      <c r="N81" s="56">
        <f t="shared" si="47"/>
        <v>0</v>
      </c>
      <c r="O81" s="56">
        <f t="shared" si="47"/>
        <v>1204.2117500000004</v>
      </c>
      <c r="P81" s="56">
        <f t="shared" si="47"/>
        <v>2370.37475</v>
      </c>
      <c r="Q81" s="56"/>
      <c r="R81" s="56">
        <f t="shared" si="40"/>
        <v>16144.022249999998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15328.926350000002</v>
      </c>
      <c r="F83" s="56">
        <f aca="true" t="shared" si="49" ref="F83:P83">SUM(F74:F82)</f>
        <v>18479.33115</v>
      </c>
      <c r="G83" s="56">
        <f t="shared" si="49"/>
        <v>16797.76475</v>
      </c>
      <c r="H83" s="56">
        <f t="shared" si="49"/>
        <v>15740.580750000001</v>
      </c>
      <c r="I83" s="56">
        <f t="shared" si="49"/>
        <v>16648.27835</v>
      </c>
      <c r="J83" s="56">
        <f t="shared" si="49"/>
        <v>16488.27515</v>
      </c>
      <c r="K83" s="56">
        <f t="shared" si="49"/>
        <v>16784.45915</v>
      </c>
      <c r="L83" s="56">
        <f t="shared" si="49"/>
        <v>16209.01595</v>
      </c>
      <c r="M83" s="56">
        <f t="shared" si="49"/>
        <v>15760.50875</v>
      </c>
      <c r="N83" s="56">
        <f t="shared" si="49"/>
        <v>22760.8298</v>
      </c>
      <c r="O83" s="56">
        <f t="shared" si="49"/>
        <v>16959.689550000003</v>
      </c>
      <c r="P83" s="56">
        <f t="shared" si="49"/>
        <v>14643.47195</v>
      </c>
      <c r="Q83" s="56"/>
      <c r="R83" s="57">
        <f t="shared" si="40"/>
        <v>202601.13165000005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76054</v>
      </c>
      <c r="F7" s="70">
        <v>89342</v>
      </c>
      <c r="G7" s="70">
        <v>98784</v>
      </c>
      <c r="H7" s="70">
        <v>64869</v>
      </c>
      <c r="I7" s="70">
        <v>50000</v>
      </c>
      <c r="J7" s="70">
        <v>57042</v>
      </c>
      <c r="K7" s="70">
        <v>57053</v>
      </c>
      <c r="L7" s="70">
        <v>73875</v>
      </c>
      <c r="M7" s="70">
        <v>69867</v>
      </c>
      <c r="N7" s="70">
        <v>58263</v>
      </c>
      <c r="O7" s="70">
        <v>78257</v>
      </c>
      <c r="P7" s="70">
        <v>71258</v>
      </c>
      <c r="R7" s="41">
        <f>SUM(E7:P7)</f>
        <v>844664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396.1</v>
      </c>
      <c r="C10" s="37"/>
      <c r="D10" s="10" t="s">
        <v>5</v>
      </c>
      <c r="E10" s="70">
        <v>252.6</v>
      </c>
      <c r="F10" s="70">
        <v>354.5</v>
      </c>
      <c r="G10" s="70">
        <v>396.1</v>
      </c>
      <c r="H10" s="70">
        <v>349.4</v>
      </c>
      <c r="I10" s="70">
        <v>326.4</v>
      </c>
      <c r="J10" s="70">
        <v>225</v>
      </c>
      <c r="K10" s="70">
        <v>225</v>
      </c>
      <c r="L10" s="70">
        <v>224.8</v>
      </c>
      <c r="M10" s="70">
        <v>222.6</v>
      </c>
      <c r="N10" s="70">
        <v>349.6</v>
      </c>
      <c r="O10" s="70">
        <v>327</v>
      </c>
      <c r="P10" s="70">
        <v>333.7</v>
      </c>
      <c r="R10" s="41">
        <f>SUM(E10:P10)</f>
        <v>3586.7</v>
      </c>
      <c r="W10" s="15" t="s">
        <v>54</v>
      </c>
      <c r="X10" s="20"/>
    </row>
    <row r="11" spans="2:24" ht="15">
      <c r="B11" s="37">
        <f>MAX(E11:P11)</f>
        <v>396.1</v>
      </c>
      <c r="C11" s="37"/>
      <c r="D11" s="10" t="s">
        <v>6</v>
      </c>
      <c r="E11" s="70">
        <v>252.6</v>
      </c>
      <c r="F11" s="70">
        <v>354.5</v>
      </c>
      <c r="G11" s="70">
        <v>396.1</v>
      </c>
      <c r="H11" s="70">
        <v>349.4</v>
      </c>
      <c r="I11" s="70">
        <v>326.4</v>
      </c>
      <c r="J11" s="70">
        <v>225</v>
      </c>
      <c r="K11" s="70">
        <v>225</v>
      </c>
      <c r="L11" s="70">
        <v>224.8</v>
      </c>
      <c r="M11" s="70">
        <v>222.6</v>
      </c>
      <c r="N11" s="70">
        <v>349.6</v>
      </c>
      <c r="O11" s="70">
        <v>327</v>
      </c>
      <c r="P11" s="70">
        <v>333.7</v>
      </c>
      <c r="R11" s="41">
        <f>SUM(E11:P11)</f>
        <v>3586.7</v>
      </c>
      <c r="W11" s="15" t="s">
        <v>55</v>
      </c>
      <c r="X11" s="20"/>
    </row>
    <row r="12" spans="2:24" ht="15">
      <c r="B12" s="37">
        <f>MAX(E12:P12)</f>
        <v>396.1</v>
      </c>
      <c r="C12" s="37"/>
      <c r="D12" s="10" t="s">
        <v>7</v>
      </c>
      <c r="E12" s="70">
        <v>252.6</v>
      </c>
      <c r="F12" s="70">
        <v>354.5</v>
      </c>
      <c r="G12" s="70">
        <v>396.1</v>
      </c>
      <c r="H12" s="70">
        <v>349.4</v>
      </c>
      <c r="I12" s="70">
        <v>326.4</v>
      </c>
      <c r="J12" s="70">
        <v>225</v>
      </c>
      <c r="K12" s="70">
        <v>225</v>
      </c>
      <c r="L12" s="70">
        <v>224.8</v>
      </c>
      <c r="M12" s="70">
        <v>222.6</v>
      </c>
      <c r="N12" s="70">
        <v>349.6</v>
      </c>
      <c r="O12" s="70">
        <v>327</v>
      </c>
      <c r="P12" s="70">
        <v>333.7</v>
      </c>
      <c r="R12" s="41">
        <f>SUM(E12:P12)</f>
        <v>3586.7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6950.692290000001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8749.23392</v>
      </c>
      <c r="G15" s="59">
        <f t="shared" si="0"/>
        <v>9715.726840000001</v>
      </c>
      <c r="H15" s="59">
        <f t="shared" si="0"/>
        <v>7808.64294</v>
      </c>
      <c r="I15" s="59">
        <f t="shared" si="0"/>
        <v>6934.071999999999</v>
      </c>
      <c r="J15" s="59">
        <f t="shared" si="0"/>
        <v>5762.80092</v>
      </c>
      <c r="K15" s="59">
        <f t="shared" si="0"/>
        <v>5763.18878</v>
      </c>
      <c r="L15" s="59">
        <f t="shared" si="0"/>
        <v>6354.284500000001</v>
      </c>
      <c r="M15" s="59">
        <f t="shared" si="0"/>
        <v>6190.43442</v>
      </c>
      <c r="N15" s="59">
        <f t="shared" si="0"/>
        <v>7578.76138</v>
      </c>
      <c r="O15" s="59">
        <f t="shared" si="0"/>
        <v>7939.551820000001</v>
      </c>
      <c r="P15" s="59">
        <f t="shared" si="0"/>
        <v>7794.808079999999</v>
      </c>
      <c r="Q15" s="59"/>
      <c r="R15" s="59">
        <f t="shared" si="0"/>
        <v>87542.19789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6950.692290000001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8749.23392</v>
      </c>
      <c r="G16" s="60">
        <f t="shared" si="1"/>
        <v>9715.726840000001</v>
      </c>
      <c r="H16" s="60">
        <f t="shared" si="1"/>
        <v>7808.64294</v>
      </c>
      <c r="I16" s="60">
        <f t="shared" si="1"/>
        <v>6934.071999999999</v>
      </c>
      <c r="J16" s="60">
        <f t="shared" si="1"/>
        <v>5762.80092</v>
      </c>
      <c r="K16" s="60">
        <f t="shared" si="1"/>
        <v>5763.18878</v>
      </c>
      <c r="L16" s="60">
        <f t="shared" si="1"/>
        <v>6354.284500000001</v>
      </c>
      <c r="M16" s="60">
        <f t="shared" si="1"/>
        <v>6190.43442</v>
      </c>
      <c r="N16" s="60">
        <f t="shared" si="1"/>
        <v>7578.76138</v>
      </c>
      <c r="O16" s="60">
        <f t="shared" si="1"/>
        <v>7939.551820000001</v>
      </c>
      <c r="P16" s="60">
        <f t="shared" si="1"/>
        <v>7794.808079999999</v>
      </c>
      <c r="Q16" s="60"/>
      <c r="R16" s="60">
        <f t="shared" si="1"/>
        <v>87542.19789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7015.9815</v>
      </c>
      <c r="F23" s="56">
        <f t="shared" si="5"/>
        <v>8241.7995</v>
      </c>
      <c r="G23" s="56">
        <f t="shared" si="5"/>
        <v>9112.824</v>
      </c>
      <c r="H23" s="56">
        <f t="shared" si="5"/>
        <v>5984.16525</v>
      </c>
      <c r="I23" s="56">
        <f t="shared" si="5"/>
        <v>4612.5</v>
      </c>
      <c r="J23" s="56">
        <f t="shared" si="5"/>
        <v>5262.1245</v>
      </c>
      <c r="K23" s="56">
        <f t="shared" si="5"/>
        <v>5263.13925</v>
      </c>
      <c r="L23" s="56">
        <f t="shared" si="5"/>
        <v>6814.96875</v>
      </c>
      <c r="M23" s="56">
        <f t="shared" si="5"/>
        <v>6445.23075</v>
      </c>
      <c r="N23" s="56">
        <f t="shared" si="5"/>
        <v>5374.76175</v>
      </c>
      <c r="O23" s="56">
        <f t="shared" si="5"/>
        <v>7219.20825</v>
      </c>
      <c r="P23" s="56">
        <f t="shared" si="5"/>
        <v>6573.5505</v>
      </c>
      <c r="Q23" s="56"/>
      <c r="R23" s="56">
        <f t="shared" si="4"/>
        <v>77920.254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7050.9815</v>
      </c>
      <c r="F24" s="56">
        <f aca="true" t="shared" si="6" ref="F24:P24">F22+F23</f>
        <v>8276.7995</v>
      </c>
      <c r="G24" s="56">
        <f t="shared" si="6"/>
        <v>9147.824</v>
      </c>
      <c r="H24" s="56">
        <f t="shared" si="6"/>
        <v>6019.16525</v>
      </c>
      <c r="I24" s="56">
        <f t="shared" si="6"/>
        <v>4647.5</v>
      </c>
      <c r="J24" s="56">
        <f t="shared" si="6"/>
        <v>5297.1245</v>
      </c>
      <c r="K24" s="56">
        <f t="shared" si="6"/>
        <v>5298.13925</v>
      </c>
      <c r="L24" s="56">
        <f t="shared" si="6"/>
        <v>6849.96875</v>
      </c>
      <c r="M24" s="56">
        <f t="shared" si="6"/>
        <v>6480.23075</v>
      </c>
      <c r="N24" s="56">
        <f t="shared" si="6"/>
        <v>5409.76175</v>
      </c>
      <c r="O24" s="56">
        <f t="shared" si="6"/>
        <v>7254.20825</v>
      </c>
      <c r="P24" s="56">
        <f t="shared" si="6"/>
        <v>6608.5505</v>
      </c>
      <c r="Q24" s="56"/>
      <c r="R24" s="57">
        <f t="shared" si="4"/>
        <v>78340.254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7647.2297</v>
      </c>
      <c r="F28" s="56">
        <f t="shared" si="8"/>
        <v>8983.3381</v>
      </c>
      <c r="G28" s="56">
        <f t="shared" si="8"/>
        <v>9932.7312</v>
      </c>
      <c r="H28" s="56">
        <f t="shared" si="8"/>
        <v>6522.57795</v>
      </c>
      <c r="I28" s="56">
        <f t="shared" si="8"/>
        <v>5027.5</v>
      </c>
      <c r="J28" s="56">
        <f t="shared" si="8"/>
        <v>5735.5731</v>
      </c>
      <c r="K28" s="56">
        <f t="shared" si="8"/>
        <v>5736.67915</v>
      </c>
      <c r="L28" s="56">
        <f t="shared" si="8"/>
        <v>7428.13125</v>
      </c>
      <c r="M28" s="56">
        <f t="shared" si="8"/>
        <v>7025.12685</v>
      </c>
      <c r="N28" s="56">
        <f t="shared" si="8"/>
        <v>5858.34465</v>
      </c>
      <c r="O28" s="56">
        <f t="shared" si="8"/>
        <v>7868.74135</v>
      </c>
      <c r="P28" s="56">
        <f t="shared" si="8"/>
        <v>7164.9919</v>
      </c>
      <c r="Q28" s="56"/>
      <c r="R28" s="56">
        <f t="shared" si="4"/>
        <v>84930.96519999999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7687.2297</v>
      </c>
      <c r="F29" s="56">
        <f aca="true" t="shared" si="9" ref="F29:P29">F28+F27</f>
        <v>9023.3381</v>
      </c>
      <c r="G29" s="56">
        <f t="shared" si="9"/>
        <v>9972.7312</v>
      </c>
      <c r="H29" s="56">
        <f t="shared" si="9"/>
        <v>6562.57795</v>
      </c>
      <c r="I29" s="56">
        <f t="shared" si="9"/>
        <v>5067.5</v>
      </c>
      <c r="J29" s="56">
        <f t="shared" si="9"/>
        <v>5775.5731</v>
      </c>
      <c r="K29" s="56">
        <f t="shared" si="9"/>
        <v>5776.67915</v>
      </c>
      <c r="L29" s="56">
        <f t="shared" si="9"/>
        <v>7468.13125</v>
      </c>
      <c r="M29" s="56">
        <f t="shared" si="9"/>
        <v>7065.12685</v>
      </c>
      <c r="N29" s="56">
        <f t="shared" si="9"/>
        <v>5898.34465</v>
      </c>
      <c r="O29" s="56">
        <f t="shared" si="9"/>
        <v>7908.74135</v>
      </c>
      <c r="P29" s="56">
        <f t="shared" si="9"/>
        <v>7204.9919</v>
      </c>
      <c r="Q29" s="56"/>
      <c r="R29" s="57">
        <f t="shared" si="4"/>
        <v>85410.96519999999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5658.4176</v>
      </c>
      <c r="F33" s="56">
        <f t="shared" si="11"/>
        <v>6647.0448</v>
      </c>
      <c r="G33" s="56">
        <f t="shared" si="11"/>
        <v>7349.5296</v>
      </c>
      <c r="H33" s="56">
        <f t="shared" si="11"/>
        <v>4826.2536</v>
      </c>
      <c r="I33" s="56">
        <f t="shared" si="11"/>
        <v>3719.9999999999995</v>
      </c>
      <c r="J33" s="56">
        <f t="shared" si="11"/>
        <v>4243.9248</v>
      </c>
      <c r="K33" s="56">
        <f t="shared" si="11"/>
        <v>4244.7432</v>
      </c>
      <c r="L33" s="56">
        <f t="shared" si="11"/>
        <v>5496.299999999999</v>
      </c>
      <c r="M33" s="56">
        <f t="shared" si="11"/>
        <v>5198.104799999999</v>
      </c>
      <c r="N33" s="56">
        <f t="shared" si="11"/>
        <v>4334.767199999999</v>
      </c>
      <c r="O33" s="56">
        <f t="shared" si="11"/>
        <v>5822.3207999999995</v>
      </c>
      <c r="P33" s="56">
        <f t="shared" si="11"/>
        <v>5301.5952</v>
      </c>
      <c r="Q33" s="56"/>
      <c r="R33" s="56">
        <f t="shared" si="4"/>
        <v>62843.0016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5693.4176</v>
      </c>
      <c r="F34" s="56">
        <f aca="true" t="shared" si="12" ref="F34:P34">F32+F33</f>
        <v>6682.0448</v>
      </c>
      <c r="G34" s="56">
        <f t="shared" si="12"/>
        <v>7384.5296</v>
      </c>
      <c r="H34" s="56">
        <f t="shared" si="12"/>
        <v>4861.2536</v>
      </c>
      <c r="I34" s="56">
        <f t="shared" si="12"/>
        <v>3754.9999999999995</v>
      </c>
      <c r="J34" s="56">
        <f t="shared" si="12"/>
        <v>4278.9248</v>
      </c>
      <c r="K34" s="56">
        <f t="shared" si="12"/>
        <v>4279.7432</v>
      </c>
      <c r="L34" s="56">
        <f t="shared" si="12"/>
        <v>5531.299999999999</v>
      </c>
      <c r="M34" s="56">
        <f t="shared" si="12"/>
        <v>5233.104799999999</v>
      </c>
      <c r="N34" s="56">
        <f t="shared" si="12"/>
        <v>4369.767199999999</v>
      </c>
      <c r="O34" s="56">
        <f t="shared" si="12"/>
        <v>5857.3207999999995</v>
      </c>
      <c r="P34" s="56">
        <f t="shared" si="12"/>
        <v>5336.5952</v>
      </c>
      <c r="Q34" s="56"/>
      <c r="R34" s="57">
        <f t="shared" si="4"/>
        <v>63263.0016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6260.004739999999</v>
      </c>
      <c r="F38" s="56">
        <f t="shared" si="14"/>
        <v>7353.740019999999</v>
      </c>
      <c r="G38" s="56">
        <f t="shared" si="14"/>
        <v>8130.911039999999</v>
      </c>
      <c r="H38" s="56">
        <f t="shared" si="14"/>
        <v>5339.367389999999</v>
      </c>
      <c r="I38" s="56">
        <f t="shared" si="14"/>
        <v>4115.5</v>
      </c>
      <c r="J38" s="56">
        <f t="shared" si="14"/>
        <v>4695.12702</v>
      </c>
      <c r="K38" s="56">
        <f t="shared" si="14"/>
        <v>4696.032429999999</v>
      </c>
      <c r="L38" s="56">
        <f t="shared" si="14"/>
        <v>6080.65125</v>
      </c>
      <c r="M38" s="56">
        <f t="shared" si="14"/>
        <v>5750.752769999999</v>
      </c>
      <c r="N38" s="56">
        <f t="shared" si="14"/>
        <v>4795.62753</v>
      </c>
      <c r="O38" s="56">
        <f t="shared" si="14"/>
        <v>6441.33367</v>
      </c>
      <c r="P38" s="56">
        <f t="shared" si="14"/>
        <v>5865.24598</v>
      </c>
      <c r="Q38" s="56"/>
      <c r="R38" s="56">
        <f t="shared" si="4"/>
        <v>69524.29384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6300.004739999999</v>
      </c>
      <c r="F39" s="56">
        <f t="shared" si="15"/>
        <v>7393.740019999999</v>
      </c>
      <c r="G39" s="56">
        <f t="shared" si="15"/>
        <v>8170.911039999999</v>
      </c>
      <c r="H39" s="56">
        <f t="shared" si="15"/>
        <v>5379.367389999999</v>
      </c>
      <c r="I39" s="56">
        <f t="shared" si="15"/>
        <v>4155.5</v>
      </c>
      <c r="J39" s="56">
        <f t="shared" si="15"/>
        <v>4735.12702</v>
      </c>
      <c r="K39" s="56">
        <f t="shared" si="15"/>
        <v>4736.032429999999</v>
      </c>
      <c r="L39" s="56">
        <f t="shared" si="15"/>
        <v>6120.65125</v>
      </c>
      <c r="M39" s="56">
        <f t="shared" si="15"/>
        <v>5790.752769999999</v>
      </c>
      <c r="N39" s="56">
        <f t="shared" si="15"/>
        <v>4835.62753</v>
      </c>
      <c r="O39" s="56">
        <f t="shared" si="15"/>
        <v>6481.33367</v>
      </c>
      <c r="P39" s="56">
        <f t="shared" si="15"/>
        <v>5905.24598</v>
      </c>
      <c r="Q39" s="56"/>
      <c r="R39" s="57">
        <f t="shared" si="4"/>
        <v>70004.29384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2710.56456</v>
      </c>
      <c r="F43" s="56">
        <f t="shared" si="17"/>
        <v>3184.1488799999997</v>
      </c>
      <c r="G43" s="56">
        <f t="shared" si="17"/>
        <v>3520.66176</v>
      </c>
      <c r="H43" s="56">
        <f t="shared" si="17"/>
        <v>2311.93116</v>
      </c>
      <c r="I43" s="56">
        <f t="shared" si="17"/>
        <v>1782</v>
      </c>
      <c r="J43" s="56">
        <f t="shared" si="17"/>
        <v>2032.97688</v>
      </c>
      <c r="K43" s="56">
        <f t="shared" si="17"/>
        <v>2033.36892</v>
      </c>
      <c r="L43" s="56">
        <f t="shared" si="17"/>
        <v>2632.9049999999997</v>
      </c>
      <c r="M43" s="56">
        <f t="shared" si="17"/>
        <v>2490.05988</v>
      </c>
      <c r="N43" s="56">
        <f t="shared" si="17"/>
        <v>2076.49332</v>
      </c>
      <c r="O43" s="56">
        <f t="shared" si="17"/>
        <v>2789.07948</v>
      </c>
      <c r="P43" s="56">
        <f t="shared" si="17"/>
        <v>2539.63512</v>
      </c>
      <c r="Q43" s="56"/>
      <c r="R43" s="56">
        <f t="shared" si="4"/>
        <v>30103.824959999998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3864.78</v>
      </c>
      <c r="F44" s="56">
        <f>F10*$D$44</f>
        <v>5423.85</v>
      </c>
      <c r="G44" s="56">
        <f>G10*$D$44</f>
        <v>6060.330000000001</v>
      </c>
      <c r="H44" s="56"/>
      <c r="I44" s="56"/>
      <c r="J44" s="56"/>
      <c r="K44" s="56"/>
      <c r="L44" s="56"/>
      <c r="M44" s="56"/>
      <c r="N44" s="56"/>
      <c r="O44" s="56">
        <f>O10*$D$44</f>
        <v>5003.1</v>
      </c>
      <c r="P44" s="56">
        <f>P10*$D$44</f>
        <v>5105.61</v>
      </c>
      <c r="Q44" s="56"/>
      <c r="R44" s="56">
        <f t="shared" si="4"/>
        <v>25457.670000000006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4612.079999999999</v>
      </c>
      <c r="I46" s="56">
        <f aca="true" t="shared" si="18" ref="I46:N46">I10*$D$46</f>
        <v>4308.48</v>
      </c>
      <c r="J46" s="56">
        <f t="shared" si="18"/>
        <v>2970</v>
      </c>
      <c r="K46" s="56">
        <f t="shared" si="18"/>
        <v>2970</v>
      </c>
      <c r="L46" s="56">
        <f t="shared" si="18"/>
        <v>2967.36</v>
      </c>
      <c r="M46" s="56">
        <f t="shared" si="18"/>
        <v>2938.3199999999997</v>
      </c>
      <c r="N46" s="56">
        <f t="shared" si="18"/>
        <v>4614.72</v>
      </c>
      <c r="O46" s="56"/>
      <c r="P46" s="56"/>
      <c r="Q46" s="56"/>
      <c r="R46" s="56">
        <f t="shared" si="4"/>
        <v>25380.96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6665.34456</v>
      </c>
      <c r="F49" s="56">
        <f aca="true" t="shared" si="21" ref="F49:P49">SUM(F42:F48)</f>
        <v>8697.99888</v>
      </c>
      <c r="G49" s="56">
        <f t="shared" si="21"/>
        <v>9670.99176</v>
      </c>
      <c r="H49" s="56">
        <f t="shared" si="21"/>
        <v>7014.011159999999</v>
      </c>
      <c r="I49" s="56">
        <f t="shared" si="21"/>
        <v>6180.48</v>
      </c>
      <c r="J49" s="56">
        <f t="shared" si="21"/>
        <v>5092.97688</v>
      </c>
      <c r="K49" s="56">
        <f t="shared" si="21"/>
        <v>5093.36892</v>
      </c>
      <c r="L49" s="56">
        <f t="shared" si="21"/>
        <v>5690.264999999999</v>
      </c>
      <c r="M49" s="56">
        <f t="shared" si="21"/>
        <v>5518.3798799999995</v>
      </c>
      <c r="N49" s="56">
        <f t="shared" si="21"/>
        <v>6781.213320000001</v>
      </c>
      <c r="O49" s="56">
        <f t="shared" si="21"/>
        <v>7882.179480000001</v>
      </c>
      <c r="P49" s="56">
        <f t="shared" si="21"/>
        <v>7735.24512</v>
      </c>
      <c r="Q49" s="56"/>
      <c r="R49" s="57">
        <f t="shared" si="4"/>
        <v>82022.45496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2715.1278</v>
      </c>
      <c r="F53" s="56">
        <f t="shared" si="23"/>
        <v>3189.5094000000004</v>
      </c>
      <c r="G53" s="56">
        <f t="shared" si="23"/>
        <v>3526.5888000000004</v>
      </c>
      <c r="H53" s="56">
        <f t="shared" si="23"/>
        <v>2315.8233</v>
      </c>
      <c r="I53" s="56">
        <f t="shared" si="23"/>
        <v>1785.0000000000002</v>
      </c>
      <c r="J53" s="56">
        <f t="shared" si="23"/>
        <v>2036.3994000000002</v>
      </c>
      <c r="K53" s="56">
        <f t="shared" si="23"/>
        <v>2036.7921000000001</v>
      </c>
      <c r="L53" s="56">
        <f t="shared" si="23"/>
        <v>2637.3375</v>
      </c>
      <c r="M53" s="56">
        <f t="shared" si="23"/>
        <v>2494.2519</v>
      </c>
      <c r="N53" s="56">
        <f t="shared" si="23"/>
        <v>2079.9891000000002</v>
      </c>
      <c r="O53" s="56">
        <f t="shared" si="23"/>
        <v>2793.7749000000003</v>
      </c>
      <c r="P53" s="56">
        <f t="shared" si="23"/>
        <v>2543.9106</v>
      </c>
      <c r="Q53" s="56"/>
      <c r="R53" s="56">
        <f t="shared" si="4"/>
        <v>30154.504800000002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4549.326</v>
      </c>
      <c r="F54" s="56">
        <f>F10*$D$54</f>
        <v>6384.545000000001</v>
      </c>
      <c r="G54" s="56">
        <f>G10*$D$54</f>
        <v>7133.761000000001</v>
      </c>
      <c r="H54" s="56"/>
      <c r="I54" s="56"/>
      <c r="J54" s="56"/>
      <c r="K54" s="56"/>
      <c r="L54" s="56"/>
      <c r="M54" s="56"/>
      <c r="N54" s="56"/>
      <c r="O54" s="56">
        <f>$D$54*O10</f>
        <v>5889.27</v>
      </c>
      <c r="P54" s="56">
        <f>$D$54*P10</f>
        <v>6009.937</v>
      </c>
      <c r="Q54" s="56"/>
      <c r="R54" s="56">
        <f t="shared" si="4"/>
        <v>29966.839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5558.954</v>
      </c>
      <c r="I56" s="56">
        <f aca="true" t="shared" si="24" ref="I56:N56">I10*$D$56</f>
        <v>5193.023999999999</v>
      </c>
      <c r="J56" s="56">
        <f t="shared" si="24"/>
        <v>3579.75</v>
      </c>
      <c r="K56" s="56">
        <f t="shared" si="24"/>
        <v>3579.75</v>
      </c>
      <c r="L56" s="56">
        <f t="shared" si="24"/>
        <v>3576.568</v>
      </c>
      <c r="M56" s="56">
        <f t="shared" si="24"/>
        <v>3541.566</v>
      </c>
      <c r="N56" s="56">
        <f t="shared" si="24"/>
        <v>5562.136</v>
      </c>
      <c r="O56" s="56"/>
      <c r="P56" s="56"/>
      <c r="Q56" s="56"/>
      <c r="R56" s="56">
        <f t="shared" si="4"/>
        <v>30591.748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7354.4538</v>
      </c>
      <c r="F59" s="56">
        <f aca="true" t="shared" si="27" ref="F59:P59">SUM(F52:F58)</f>
        <v>9664.0544</v>
      </c>
      <c r="G59" s="56">
        <f t="shared" si="27"/>
        <v>10750.349800000002</v>
      </c>
      <c r="H59" s="56">
        <f t="shared" si="27"/>
        <v>7964.7773</v>
      </c>
      <c r="I59" s="56">
        <f t="shared" si="27"/>
        <v>7068.023999999999</v>
      </c>
      <c r="J59" s="56">
        <f t="shared" si="27"/>
        <v>5706.1494</v>
      </c>
      <c r="K59" s="56">
        <f t="shared" si="27"/>
        <v>5706.542100000001</v>
      </c>
      <c r="L59" s="56">
        <f t="shared" si="27"/>
        <v>6303.905500000001</v>
      </c>
      <c r="M59" s="56">
        <f t="shared" si="27"/>
        <v>6125.8179</v>
      </c>
      <c r="N59" s="56">
        <f t="shared" si="27"/>
        <v>7732.125100000001</v>
      </c>
      <c r="O59" s="56">
        <f t="shared" si="27"/>
        <v>8773.0449</v>
      </c>
      <c r="P59" s="56">
        <f t="shared" si="27"/>
        <v>8643.847600000001</v>
      </c>
      <c r="Q59" s="56"/>
      <c r="R59" s="57">
        <f t="shared" si="4"/>
        <v>91793.09180000002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2869.51742</v>
      </c>
      <c r="F63" s="56">
        <f t="shared" si="30"/>
        <v>3370.8736599999997</v>
      </c>
      <c r="G63" s="56">
        <f t="shared" si="30"/>
        <v>3727.12032</v>
      </c>
      <c r="H63" s="56">
        <f t="shared" si="30"/>
        <v>2447.50737</v>
      </c>
      <c r="I63" s="56">
        <f t="shared" si="30"/>
        <v>1886.5</v>
      </c>
      <c r="J63" s="56">
        <f t="shared" si="30"/>
        <v>2152.19466</v>
      </c>
      <c r="K63" s="56">
        <f t="shared" si="30"/>
        <v>2152.60969</v>
      </c>
      <c r="L63" s="56">
        <f t="shared" si="30"/>
        <v>2787.30375</v>
      </c>
      <c r="M63" s="56">
        <f t="shared" si="30"/>
        <v>2636.08191</v>
      </c>
      <c r="N63" s="56">
        <f t="shared" si="30"/>
        <v>2198.26299</v>
      </c>
      <c r="O63" s="56">
        <f t="shared" si="30"/>
        <v>2952.63661</v>
      </c>
      <c r="P63" s="56">
        <f t="shared" si="30"/>
        <v>2688.56434</v>
      </c>
      <c r="Q63" s="56"/>
      <c r="R63" s="56">
        <f t="shared" si="29"/>
        <v>31869.172720000002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1149.33</v>
      </c>
      <c r="F64" s="56">
        <f t="shared" si="31"/>
        <v>1612.975</v>
      </c>
      <c r="G64" s="56">
        <f t="shared" si="31"/>
        <v>1802.255</v>
      </c>
      <c r="H64" s="56">
        <f t="shared" si="31"/>
        <v>1589.7699999999998</v>
      </c>
      <c r="I64" s="56">
        <f t="shared" si="31"/>
        <v>1485.12</v>
      </c>
      <c r="J64" s="56">
        <f t="shared" si="31"/>
        <v>1023.75</v>
      </c>
      <c r="K64" s="56">
        <f t="shared" si="31"/>
        <v>1023.75</v>
      </c>
      <c r="L64" s="56">
        <f t="shared" si="31"/>
        <v>1022.84</v>
      </c>
      <c r="M64" s="56">
        <f t="shared" si="31"/>
        <v>1012.8299999999999</v>
      </c>
      <c r="N64" s="56">
        <f t="shared" si="31"/>
        <v>1590.68</v>
      </c>
      <c r="O64" s="56">
        <f t="shared" si="31"/>
        <v>1487.85</v>
      </c>
      <c r="P64" s="56">
        <f t="shared" si="31"/>
        <v>1518.3349999999998</v>
      </c>
      <c r="Q64" s="56"/>
      <c r="R64" s="56">
        <f t="shared" si="29"/>
        <v>16319.484999999999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745.1700000000001</v>
      </c>
      <c r="F66" s="56">
        <f t="shared" si="33"/>
        <v>1045.775</v>
      </c>
      <c r="G66" s="56">
        <f t="shared" si="33"/>
        <v>1168.4950000000001</v>
      </c>
      <c r="H66" s="56">
        <f t="shared" si="33"/>
        <v>1030.73</v>
      </c>
      <c r="I66" s="56">
        <f t="shared" si="33"/>
        <v>962.88</v>
      </c>
      <c r="J66" s="56">
        <f t="shared" si="33"/>
        <v>663.75</v>
      </c>
      <c r="K66" s="56">
        <f t="shared" si="33"/>
        <v>663.75</v>
      </c>
      <c r="L66" s="56">
        <f t="shared" si="33"/>
        <v>663.1600000000001</v>
      </c>
      <c r="M66" s="56">
        <f t="shared" si="33"/>
        <v>656.6700000000001</v>
      </c>
      <c r="N66" s="56">
        <f t="shared" si="33"/>
        <v>1031.3200000000002</v>
      </c>
      <c r="O66" s="56">
        <f t="shared" si="33"/>
        <v>964.6500000000001</v>
      </c>
      <c r="P66" s="56">
        <f t="shared" si="33"/>
        <v>984.4150000000001</v>
      </c>
      <c r="Q66" s="56"/>
      <c r="R66" s="56">
        <f t="shared" si="29"/>
        <v>10580.765000000001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914.412</v>
      </c>
      <c r="F68" s="56">
        <f t="shared" si="35"/>
        <v>1283.29</v>
      </c>
      <c r="G68" s="56">
        <f t="shared" si="35"/>
        <v>1433.882</v>
      </c>
      <c r="H68" s="56">
        <f t="shared" si="35"/>
        <v>1264.828</v>
      </c>
      <c r="I68" s="56">
        <f t="shared" si="35"/>
        <v>1181.568</v>
      </c>
      <c r="J68" s="56">
        <f t="shared" si="35"/>
        <v>814.5</v>
      </c>
      <c r="K68" s="56">
        <f t="shared" si="35"/>
        <v>814.5</v>
      </c>
      <c r="L68" s="56">
        <f t="shared" si="35"/>
        <v>813.7760000000001</v>
      </c>
      <c r="M68" s="56">
        <f t="shared" si="35"/>
        <v>805.812</v>
      </c>
      <c r="N68" s="56">
        <f t="shared" si="35"/>
        <v>1265.5520000000001</v>
      </c>
      <c r="O68" s="56">
        <f t="shared" si="35"/>
        <v>1183.74</v>
      </c>
      <c r="P68" s="56">
        <f t="shared" si="35"/>
        <v>1207.994</v>
      </c>
      <c r="Q68" s="56"/>
      <c r="R68" s="56">
        <f t="shared" si="29"/>
        <v>12983.854000000001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160.99950000000013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90.5</v>
      </c>
      <c r="K69" s="56">
        <f t="shared" si="36"/>
        <v>90.5</v>
      </c>
      <c r="L69" s="56">
        <f t="shared" si="36"/>
        <v>91.22399999999993</v>
      </c>
      <c r="M69" s="56">
        <f t="shared" si="36"/>
        <v>99.18799999999999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532.4115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6039.42892</v>
      </c>
      <c r="F71" s="56">
        <f aca="true" t="shared" si="38" ref="F71:P71">SUM(F62:F70)</f>
        <v>7512.913659999999</v>
      </c>
      <c r="G71" s="56">
        <f t="shared" si="38"/>
        <v>8331.75232</v>
      </c>
      <c r="H71" s="56">
        <f t="shared" si="38"/>
        <v>6532.835369999999</v>
      </c>
      <c r="I71" s="56">
        <f t="shared" si="38"/>
        <v>5716.068</v>
      </c>
      <c r="J71" s="56">
        <f t="shared" si="38"/>
        <v>4944.69466</v>
      </c>
      <c r="K71" s="56">
        <f t="shared" si="38"/>
        <v>4945.109689999999</v>
      </c>
      <c r="L71" s="56">
        <f t="shared" si="38"/>
        <v>5578.30375</v>
      </c>
      <c r="M71" s="56">
        <f t="shared" si="38"/>
        <v>5410.58191</v>
      </c>
      <c r="N71" s="56">
        <f t="shared" si="38"/>
        <v>6285.814990000001</v>
      </c>
      <c r="O71" s="56">
        <f t="shared" si="38"/>
        <v>6788.876609999999</v>
      </c>
      <c r="P71" s="56">
        <f t="shared" si="38"/>
        <v>6599.30834</v>
      </c>
      <c r="Q71" s="56"/>
      <c r="R71" s="57">
        <f t="shared" si="29"/>
        <v>74685.68822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2681.66404</v>
      </c>
      <c r="F75" s="56">
        <f t="shared" si="41"/>
        <v>3150.19892</v>
      </c>
      <c r="G75" s="56">
        <f t="shared" si="41"/>
        <v>3483.1238399999997</v>
      </c>
      <c r="H75" s="56">
        <f t="shared" si="41"/>
        <v>2287.28094</v>
      </c>
      <c r="I75" s="56">
        <f t="shared" si="41"/>
        <v>1763</v>
      </c>
      <c r="J75" s="56">
        <f t="shared" si="41"/>
        <v>2011.30092</v>
      </c>
      <c r="K75" s="56">
        <f t="shared" si="41"/>
        <v>2011.68878</v>
      </c>
      <c r="L75" s="56">
        <f t="shared" si="41"/>
        <v>2604.8325</v>
      </c>
      <c r="M75" s="56">
        <f t="shared" si="41"/>
        <v>2463.51042</v>
      </c>
      <c r="N75" s="56">
        <f t="shared" si="41"/>
        <v>2054.35338</v>
      </c>
      <c r="O75" s="56">
        <f t="shared" si="41"/>
        <v>2759.34182</v>
      </c>
      <c r="P75" s="56">
        <f t="shared" si="41"/>
        <v>2512.55708</v>
      </c>
      <c r="Q75" s="56"/>
      <c r="R75" s="56">
        <f t="shared" si="40"/>
        <v>29782.85264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1495.392</v>
      </c>
      <c r="F76" s="56">
        <f t="shared" si="42"/>
        <v>2098.64</v>
      </c>
      <c r="G76" s="56">
        <f t="shared" si="42"/>
        <v>2344.9120000000003</v>
      </c>
      <c r="H76" s="56">
        <f t="shared" si="42"/>
        <v>2068.448</v>
      </c>
      <c r="I76" s="56">
        <f t="shared" si="42"/>
        <v>1932.2879999999998</v>
      </c>
      <c r="J76" s="56">
        <f t="shared" si="42"/>
        <v>1332</v>
      </c>
      <c r="K76" s="56">
        <f t="shared" si="42"/>
        <v>1332</v>
      </c>
      <c r="L76" s="56">
        <f t="shared" si="42"/>
        <v>1330.816</v>
      </c>
      <c r="M76" s="56">
        <f t="shared" si="42"/>
        <v>1317.792</v>
      </c>
      <c r="N76" s="56">
        <f t="shared" si="42"/>
        <v>2069.632</v>
      </c>
      <c r="O76" s="56">
        <f t="shared" si="42"/>
        <v>1935.84</v>
      </c>
      <c r="P76" s="56">
        <f t="shared" si="42"/>
        <v>1975.504</v>
      </c>
      <c r="Q76" s="56"/>
      <c r="R76" s="56">
        <f t="shared" si="40"/>
        <v>21233.264000000003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1091.232</v>
      </c>
      <c r="F78" s="56">
        <f t="shared" si="44"/>
        <v>1531.44</v>
      </c>
      <c r="G78" s="56">
        <f t="shared" si="44"/>
        <v>1711.1520000000003</v>
      </c>
      <c r="H78" s="56">
        <f t="shared" si="44"/>
        <v>1509.408</v>
      </c>
      <c r="I78" s="56">
        <f t="shared" si="44"/>
        <v>1410.048</v>
      </c>
      <c r="J78" s="56">
        <f t="shared" si="44"/>
        <v>972.0000000000001</v>
      </c>
      <c r="K78" s="56">
        <f t="shared" si="44"/>
        <v>972.0000000000001</v>
      </c>
      <c r="L78" s="56">
        <f t="shared" si="44"/>
        <v>971.1360000000001</v>
      </c>
      <c r="M78" s="56">
        <f t="shared" si="44"/>
        <v>961.6320000000001</v>
      </c>
      <c r="N78" s="56">
        <f t="shared" si="44"/>
        <v>1510.2720000000002</v>
      </c>
      <c r="O78" s="56">
        <f t="shared" si="44"/>
        <v>1412.64</v>
      </c>
      <c r="P78" s="56">
        <f t="shared" si="44"/>
        <v>1441.584</v>
      </c>
      <c r="Q78" s="56"/>
      <c r="R78" s="56">
        <f t="shared" si="40"/>
        <v>15494.544000000002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1260.474</v>
      </c>
      <c r="F80" s="56">
        <f t="shared" si="46"/>
        <v>1768.9550000000002</v>
      </c>
      <c r="G80" s="56">
        <f t="shared" si="46"/>
        <v>1976.5390000000002</v>
      </c>
      <c r="H80" s="56">
        <f t="shared" si="46"/>
        <v>1743.5059999999999</v>
      </c>
      <c r="I80" s="56">
        <f t="shared" si="46"/>
        <v>1628.7359999999999</v>
      </c>
      <c r="J80" s="56">
        <f t="shared" si="46"/>
        <v>1122.75</v>
      </c>
      <c r="K80" s="56">
        <f t="shared" si="46"/>
        <v>1122.75</v>
      </c>
      <c r="L80" s="56">
        <f t="shared" si="46"/>
        <v>1121.7520000000002</v>
      </c>
      <c r="M80" s="56">
        <f t="shared" si="46"/>
        <v>1110.7740000000001</v>
      </c>
      <c r="N80" s="56">
        <f t="shared" si="46"/>
        <v>1744.5040000000001</v>
      </c>
      <c r="O80" s="56">
        <f t="shared" si="46"/>
        <v>1631.73</v>
      </c>
      <c r="P80" s="56">
        <f t="shared" si="46"/>
        <v>1665.163</v>
      </c>
      <c r="Q80" s="56"/>
      <c r="R80" s="56">
        <f t="shared" si="40"/>
        <v>17897.632999999998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221.93025000000034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124.75</v>
      </c>
      <c r="K81" s="56">
        <f t="shared" si="47"/>
        <v>124.75</v>
      </c>
      <c r="L81" s="56">
        <f t="shared" si="47"/>
        <v>125.74799999999982</v>
      </c>
      <c r="M81" s="56">
        <f t="shared" si="47"/>
        <v>136.72599999999989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733.90425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6950.692290000001</v>
      </c>
      <c r="F83" s="56">
        <f aca="true" t="shared" si="49" ref="F83:P83">SUM(F74:F82)</f>
        <v>8749.23392</v>
      </c>
      <c r="G83" s="56">
        <f t="shared" si="49"/>
        <v>9715.726840000001</v>
      </c>
      <c r="H83" s="56">
        <f t="shared" si="49"/>
        <v>7808.64294</v>
      </c>
      <c r="I83" s="56">
        <f t="shared" si="49"/>
        <v>6934.071999999999</v>
      </c>
      <c r="J83" s="56">
        <f t="shared" si="49"/>
        <v>5762.80092</v>
      </c>
      <c r="K83" s="56">
        <f t="shared" si="49"/>
        <v>5763.18878</v>
      </c>
      <c r="L83" s="56">
        <f t="shared" si="49"/>
        <v>6354.284500000001</v>
      </c>
      <c r="M83" s="56">
        <f t="shared" si="49"/>
        <v>6190.43442</v>
      </c>
      <c r="N83" s="56">
        <f t="shared" si="49"/>
        <v>7578.76138</v>
      </c>
      <c r="O83" s="56">
        <f t="shared" si="49"/>
        <v>7939.551820000001</v>
      </c>
      <c r="P83" s="56">
        <f t="shared" si="49"/>
        <v>7794.808079999999</v>
      </c>
      <c r="Q83" s="56"/>
      <c r="R83" s="57">
        <f t="shared" si="40"/>
        <v>87542.19789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128200</v>
      </c>
      <c r="F7" s="70">
        <v>125641</v>
      </c>
      <c r="G7" s="70">
        <v>128223</v>
      </c>
      <c r="H7" s="70">
        <v>117056</v>
      </c>
      <c r="I7" s="70">
        <v>134019</v>
      </c>
      <c r="J7" s="70">
        <v>132603</v>
      </c>
      <c r="K7" s="70">
        <v>197120</v>
      </c>
      <c r="L7" s="70">
        <v>186179</v>
      </c>
      <c r="M7" s="70">
        <v>126629</v>
      </c>
      <c r="N7" s="70">
        <v>110456</v>
      </c>
      <c r="O7" s="70">
        <v>121489</v>
      </c>
      <c r="P7" s="70">
        <v>102746</v>
      </c>
      <c r="R7" s="41">
        <f>SUM(E7:P7)</f>
        <v>1610361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459</v>
      </c>
      <c r="C10" s="37"/>
      <c r="D10" s="10" t="s">
        <v>5</v>
      </c>
      <c r="E10" s="70">
        <v>288.5</v>
      </c>
      <c r="F10" s="70">
        <v>404.5</v>
      </c>
      <c r="G10" s="70">
        <v>459</v>
      </c>
      <c r="H10" s="70">
        <v>451.1</v>
      </c>
      <c r="I10" s="70">
        <v>429.6</v>
      </c>
      <c r="J10" s="70">
        <v>404.8</v>
      </c>
      <c r="K10" s="70">
        <v>411.7</v>
      </c>
      <c r="L10" s="70">
        <v>385.6</v>
      </c>
      <c r="M10" s="70">
        <v>391.2</v>
      </c>
      <c r="N10" s="70">
        <v>410.7</v>
      </c>
      <c r="O10" s="70">
        <v>423.5</v>
      </c>
      <c r="P10" s="70">
        <v>423.7</v>
      </c>
      <c r="R10" s="41">
        <f>SUM(E10:P10)</f>
        <v>4883.899999999999</v>
      </c>
      <c r="W10" s="15" t="s">
        <v>54</v>
      </c>
      <c r="X10" s="20"/>
    </row>
    <row r="11" spans="2:24" ht="15">
      <c r="B11" s="37">
        <f>MAX(E11:P11)</f>
        <v>459</v>
      </c>
      <c r="C11" s="37"/>
      <c r="D11" s="10" t="s">
        <v>6</v>
      </c>
      <c r="E11" s="70">
        <v>288.5</v>
      </c>
      <c r="F11" s="70">
        <v>404.5</v>
      </c>
      <c r="G11" s="70">
        <v>459</v>
      </c>
      <c r="H11" s="70">
        <v>451.1</v>
      </c>
      <c r="I11" s="70">
        <v>429.6</v>
      </c>
      <c r="J11" s="70">
        <v>404.8</v>
      </c>
      <c r="K11" s="70">
        <v>411.7</v>
      </c>
      <c r="L11" s="70">
        <v>385.6</v>
      </c>
      <c r="M11" s="70">
        <v>391.2</v>
      </c>
      <c r="N11" s="70">
        <v>410.7</v>
      </c>
      <c r="O11" s="70">
        <v>423.5</v>
      </c>
      <c r="P11" s="70">
        <v>423.7</v>
      </c>
      <c r="R11" s="41">
        <f>SUM(E11:P11)</f>
        <v>4883.899999999999</v>
      </c>
      <c r="W11" s="15" t="s">
        <v>55</v>
      </c>
      <c r="X11" s="20"/>
    </row>
    <row r="12" spans="2:24" ht="15">
      <c r="B12" s="37">
        <f>MAX(E12:P12)</f>
        <v>459</v>
      </c>
      <c r="C12" s="37"/>
      <c r="D12" s="10" t="s">
        <v>7</v>
      </c>
      <c r="E12" s="70">
        <v>288.5</v>
      </c>
      <c r="F12" s="70">
        <v>404.5</v>
      </c>
      <c r="G12" s="70">
        <v>459</v>
      </c>
      <c r="H12" s="70">
        <v>451.1</v>
      </c>
      <c r="I12" s="70">
        <v>429.6</v>
      </c>
      <c r="J12" s="70">
        <v>404.8</v>
      </c>
      <c r="K12" s="70">
        <v>411.7</v>
      </c>
      <c r="L12" s="70">
        <v>385.6</v>
      </c>
      <c r="M12" s="70">
        <v>391.2</v>
      </c>
      <c r="N12" s="70">
        <v>410.7</v>
      </c>
      <c r="O12" s="70">
        <v>423.5</v>
      </c>
      <c r="P12" s="70">
        <v>423.7</v>
      </c>
      <c r="R12" s="41">
        <f>SUM(E12:P12)</f>
        <v>4883.899999999999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9392.3795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10790.63666</v>
      </c>
      <c r="G15" s="59">
        <f t="shared" si="0"/>
        <v>11711.71298</v>
      </c>
      <c r="H15" s="59">
        <f t="shared" si="0"/>
        <v>11197.64756</v>
      </c>
      <c r="I15" s="59">
        <f t="shared" si="0"/>
        <v>11468.317939999999</v>
      </c>
      <c r="J15" s="59">
        <f t="shared" si="0"/>
        <v>11040.68578</v>
      </c>
      <c r="K15" s="59">
        <f t="shared" si="0"/>
        <v>13420.642199999998</v>
      </c>
      <c r="L15" s="59">
        <f t="shared" si="0"/>
        <v>12637.35954</v>
      </c>
      <c r="M15" s="59">
        <f t="shared" si="0"/>
        <v>10622.91454</v>
      </c>
      <c r="N15" s="59">
        <f t="shared" si="0"/>
        <v>10349.63956</v>
      </c>
      <c r="O15" s="59">
        <f t="shared" si="0"/>
        <v>10933.60714</v>
      </c>
      <c r="P15" s="59">
        <f t="shared" si="0"/>
        <v>10275.774959999999</v>
      </c>
      <c r="Q15" s="59"/>
      <c r="R15" s="59">
        <f t="shared" si="0"/>
        <v>133841.31836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9392.3795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10790.63666</v>
      </c>
      <c r="G16" s="60">
        <f t="shared" si="1"/>
        <v>11711.71298</v>
      </c>
      <c r="H16" s="60">
        <f t="shared" si="1"/>
        <v>11197.64756</v>
      </c>
      <c r="I16" s="60">
        <f t="shared" si="1"/>
        <v>11468.317939999999</v>
      </c>
      <c r="J16" s="60">
        <f t="shared" si="1"/>
        <v>11040.68578</v>
      </c>
      <c r="K16" s="60">
        <f t="shared" si="1"/>
        <v>13420.642199999998</v>
      </c>
      <c r="L16" s="60">
        <f t="shared" si="1"/>
        <v>12637.35954</v>
      </c>
      <c r="M16" s="60">
        <f t="shared" si="1"/>
        <v>10622.91454</v>
      </c>
      <c r="N16" s="60">
        <f t="shared" si="1"/>
        <v>10349.63956</v>
      </c>
      <c r="O16" s="60">
        <f t="shared" si="1"/>
        <v>10933.60714</v>
      </c>
      <c r="P16" s="60">
        <f t="shared" si="1"/>
        <v>10275.774959999999</v>
      </c>
      <c r="Q16" s="60"/>
      <c r="R16" s="60">
        <f t="shared" si="1"/>
        <v>133841.31836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11826.45</v>
      </c>
      <c r="F23" s="56">
        <f t="shared" si="5"/>
        <v>11590.38225</v>
      </c>
      <c r="G23" s="56">
        <f t="shared" si="5"/>
        <v>11828.57175</v>
      </c>
      <c r="H23" s="56">
        <f t="shared" si="5"/>
        <v>10798.416</v>
      </c>
      <c r="I23" s="56">
        <f t="shared" si="5"/>
        <v>12363.25275</v>
      </c>
      <c r="J23" s="56">
        <f t="shared" si="5"/>
        <v>12232.62675</v>
      </c>
      <c r="K23" s="56">
        <f t="shared" si="5"/>
        <v>18184.32</v>
      </c>
      <c r="L23" s="56">
        <f t="shared" si="5"/>
        <v>17175.012749999998</v>
      </c>
      <c r="M23" s="56">
        <f t="shared" si="5"/>
        <v>11681.52525</v>
      </c>
      <c r="N23" s="56">
        <f t="shared" si="5"/>
        <v>10189.566</v>
      </c>
      <c r="O23" s="56">
        <f t="shared" si="5"/>
        <v>11207.36025</v>
      </c>
      <c r="P23" s="56">
        <f t="shared" si="5"/>
        <v>9478.3185</v>
      </c>
      <c r="Q23" s="56"/>
      <c r="R23" s="56">
        <f t="shared" si="4"/>
        <v>148555.80225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11861.45</v>
      </c>
      <c r="F24" s="56">
        <f aca="true" t="shared" si="6" ref="F24:P24">F22+F23</f>
        <v>11625.38225</v>
      </c>
      <c r="G24" s="56">
        <f t="shared" si="6"/>
        <v>11863.57175</v>
      </c>
      <c r="H24" s="56">
        <f t="shared" si="6"/>
        <v>10833.416</v>
      </c>
      <c r="I24" s="56">
        <f t="shared" si="6"/>
        <v>12398.25275</v>
      </c>
      <c r="J24" s="56">
        <f t="shared" si="6"/>
        <v>12267.62675</v>
      </c>
      <c r="K24" s="56">
        <f t="shared" si="6"/>
        <v>18219.32</v>
      </c>
      <c r="L24" s="56">
        <f t="shared" si="6"/>
        <v>17210.012749999998</v>
      </c>
      <c r="M24" s="56">
        <f t="shared" si="6"/>
        <v>11716.52525</v>
      </c>
      <c r="N24" s="56">
        <f t="shared" si="6"/>
        <v>10224.566</v>
      </c>
      <c r="O24" s="56">
        <f t="shared" si="6"/>
        <v>11242.36025</v>
      </c>
      <c r="P24" s="56">
        <f t="shared" si="6"/>
        <v>9513.3185</v>
      </c>
      <c r="Q24" s="56"/>
      <c r="R24" s="57">
        <f t="shared" si="4"/>
        <v>148975.80225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12890.51</v>
      </c>
      <c r="F28" s="56">
        <f t="shared" si="8"/>
        <v>12633.20255</v>
      </c>
      <c r="G28" s="56">
        <f t="shared" si="8"/>
        <v>12892.82265</v>
      </c>
      <c r="H28" s="56">
        <f t="shared" si="8"/>
        <v>11769.9808</v>
      </c>
      <c r="I28" s="56">
        <f t="shared" si="8"/>
        <v>13475.61045</v>
      </c>
      <c r="J28" s="56">
        <f t="shared" si="8"/>
        <v>13333.23165</v>
      </c>
      <c r="K28" s="56">
        <f t="shared" si="8"/>
        <v>19820.416</v>
      </c>
      <c r="L28" s="56">
        <f t="shared" si="8"/>
        <v>18720.29845</v>
      </c>
      <c r="M28" s="56">
        <f t="shared" si="8"/>
        <v>12732.54595</v>
      </c>
      <c r="N28" s="56">
        <f t="shared" si="8"/>
        <v>11106.3508</v>
      </c>
      <c r="O28" s="56">
        <f t="shared" si="8"/>
        <v>12215.71895</v>
      </c>
      <c r="P28" s="56">
        <f t="shared" si="8"/>
        <v>10331.1103</v>
      </c>
      <c r="Q28" s="56"/>
      <c r="R28" s="56">
        <f t="shared" si="4"/>
        <v>161921.79855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12930.51</v>
      </c>
      <c r="F29" s="56">
        <f aca="true" t="shared" si="9" ref="F29:P29">F28+F27</f>
        <v>12673.20255</v>
      </c>
      <c r="G29" s="56">
        <f t="shared" si="9"/>
        <v>12932.82265</v>
      </c>
      <c r="H29" s="56">
        <f t="shared" si="9"/>
        <v>11809.9808</v>
      </c>
      <c r="I29" s="56">
        <f t="shared" si="9"/>
        <v>13515.61045</v>
      </c>
      <c r="J29" s="56">
        <f t="shared" si="9"/>
        <v>13373.23165</v>
      </c>
      <c r="K29" s="56">
        <f t="shared" si="9"/>
        <v>19860.416</v>
      </c>
      <c r="L29" s="56">
        <f t="shared" si="9"/>
        <v>18760.29845</v>
      </c>
      <c r="M29" s="56">
        <f t="shared" si="9"/>
        <v>12772.54595</v>
      </c>
      <c r="N29" s="56">
        <f t="shared" si="9"/>
        <v>11146.3508</v>
      </c>
      <c r="O29" s="56">
        <f t="shared" si="9"/>
        <v>12255.71895</v>
      </c>
      <c r="P29" s="56">
        <f t="shared" si="9"/>
        <v>10371.1103</v>
      </c>
      <c r="Q29" s="56"/>
      <c r="R29" s="57">
        <f t="shared" si="4"/>
        <v>162401.79855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9538.08</v>
      </c>
      <c r="F33" s="56">
        <f t="shared" si="11"/>
        <v>9347.6904</v>
      </c>
      <c r="G33" s="56">
        <f t="shared" si="11"/>
        <v>9539.7912</v>
      </c>
      <c r="H33" s="56">
        <f t="shared" si="11"/>
        <v>8708.9664</v>
      </c>
      <c r="I33" s="56">
        <f t="shared" si="11"/>
        <v>9971.013599999998</v>
      </c>
      <c r="J33" s="56">
        <f t="shared" si="11"/>
        <v>9865.663199999999</v>
      </c>
      <c r="K33" s="56">
        <f t="shared" si="11"/>
        <v>14665.728</v>
      </c>
      <c r="L33" s="56">
        <f t="shared" si="11"/>
        <v>13851.717599999998</v>
      </c>
      <c r="M33" s="56">
        <f t="shared" si="11"/>
        <v>9421.1976</v>
      </c>
      <c r="N33" s="56">
        <f t="shared" si="11"/>
        <v>8217.926399999998</v>
      </c>
      <c r="O33" s="56">
        <f t="shared" si="11"/>
        <v>9038.781599999998</v>
      </c>
      <c r="P33" s="56">
        <f t="shared" si="11"/>
        <v>7644.3024</v>
      </c>
      <c r="Q33" s="56"/>
      <c r="R33" s="56">
        <f t="shared" si="4"/>
        <v>119810.8584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9573.08</v>
      </c>
      <c r="F34" s="56">
        <f aca="true" t="shared" si="12" ref="F34:P34">F32+F33</f>
        <v>9382.6904</v>
      </c>
      <c r="G34" s="56">
        <f t="shared" si="12"/>
        <v>9574.7912</v>
      </c>
      <c r="H34" s="56">
        <f t="shared" si="12"/>
        <v>8743.9664</v>
      </c>
      <c r="I34" s="56">
        <f t="shared" si="12"/>
        <v>10006.013599999998</v>
      </c>
      <c r="J34" s="56">
        <f t="shared" si="12"/>
        <v>9900.663199999999</v>
      </c>
      <c r="K34" s="56">
        <f t="shared" si="12"/>
        <v>14700.728</v>
      </c>
      <c r="L34" s="56">
        <f t="shared" si="12"/>
        <v>13886.717599999998</v>
      </c>
      <c r="M34" s="56">
        <f t="shared" si="12"/>
        <v>9456.1976</v>
      </c>
      <c r="N34" s="56">
        <f t="shared" si="12"/>
        <v>8252.926399999998</v>
      </c>
      <c r="O34" s="56">
        <f t="shared" si="12"/>
        <v>9073.781599999998</v>
      </c>
      <c r="P34" s="56">
        <f t="shared" si="12"/>
        <v>7679.3024</v>
      </c>
      <c r="Q34" s="56"/>
      <c r="R34" s="57">
        <f t="shared" si="4"/>
        <v>120230.8584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10552.142</v>
      </c>
      <c r="F38" s="56">
        <f t="shared" si="14"/>
        <v>10341.510709999999</v>
      </c>
      <c r="G38" s="56">
        <f t="shared" si="14"/>
        <v>10554.035129999998</v>
      </c>
      <c r="H38" s="56">
        <f t="shared" si="14"/>
        <v>9634.879359999999</v>
      </c>
      <c r="I38" s="56">
        <f t="shared" si="14"/>
        <v>11031.103889999999</v>
      </c>
      <c r="J38" s="56">
        <f t="shared" si="14"/>
        <v>10914.55293</v>
      </c>
      <c r="K38" s="56">
        <f t="shared" si="14"/>
        <v>16224.947199999999</v>
      </c>
      <c r="L38" s="56">
        <f t="shared" si="14"/>
        <v>15324.393489999999</v>
      </c>
      <c r="M38" s="56">
        <f t="shared" si="14"/>
        <v>10422.832989999999</v>
      </c>
      <c r="N38" s="56">
        <f t="shared" si="14"/>
        <v>9091.63336</v>
      </c>
      <c r="O38" s="56">
        <f t="shared" si="14"/>
        <v>9999.75959</v>
      </c>
      <c r="P38" s="56">
        <f t="shared" si="14"/>
        <v>8457.02326</v>
      </c>
      <c r="Q38" s="56"/>
      <c r="R38" s="56">
        <f t="shared" si="4"/>
        <v>132548.81390999997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10592.142</v>
      </c>
      <c r="F39" s="56">
        <f t="shared" si="15"/>
        <v>10381.510709999999</v>
      </c>
      <c r="G39" s="56">
        <f t="shared" si="15"/>
        <v>10594.035129999998</v>
      </c>
      <c r="H39" s="56">
        <f t="shared" si="15"/>
        <v>9674.879359999999</v>
      </c>
      <c r="I39" s="56">
        <f t="shared" si="15"/>
        <v>11071.103889999999</v>
      </c>
      <c r="J39" s="56">
        <f t="shared" si="15"/>
        <v>10954.55293</v>
      </c>
      <c r="K39" s="56">
        <f t="shared" si="15"/>
        <v>16264.947199999999</v>
      </c>
      <c r="L39" s="56">
        <f t="shared" si="15"/>
        <v>15364.393489999999</v>
      </c>
      <c r="M39" s="56">
        <f t="shared" si="15"/>
        <v>10462.832989999999</v>
      </c>
      <c r="N39" s="56">
        <f t="shared" si="15"/>
        <v>9131.63336</v>
      </c>
      <c r="O39" s="56">
        <f t="shared" si="15"/>
        <v>10039.75959</v>
      </c>
      <c r="P39" s="56">
        <f t="shared" si="15"/>
        <v>8497.02326</v>
      </c>
      <c r="Q39" s="56"/>
      <c r="R39" s="57">
        <f t="shared" si="4"/>
        <v>133028.81390999997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4569.048</v>
      </c>
      <c r="F43" s="56">
        <f t="shared" si="17"/>
        <v>4477.84524</v>
      </c>
      <c r="G43" s="56">
        <f t="shared" si="17"/>
        <v>4569.86772</v>
      </c>
      <c r="H43" s="56">
        <f t="shared" si="17"/>
        <v>4171.87584</v>
      </c>
      <c r="I43" s="56">
        <f t="shared" si="17"/>
        <v>4776.4371599999995</v>
      </c>
      <c r="J43" s="56">
        <f t="shared" si="17"/>
        <v>4725.97092</v>
      </c>
      <c r="K43" s="56">
        <f t="shared" si="17"/>
        <v>7025.3568</v>
      </c>
      <c r="L43" s="56">
        <f t="shared" si="17"/>
        <v>6635.419559999999</v>
      </c>
      <c r="M43" s="56">
        <f t="shared" si="17"/>
        <v>4513.05756</v>
      </c>
      <c r="N43" s="56">
        <f t="shared" si="17"/>
        <v>3936.65184</v>
      </c>
      <c r="O43" s="56">
        <f t="shared" si="17"/>
        <v>4329.86796</v>
      </c>
      <c r="P43" s="56">
        <f t="shared" si="17"/>
        <v>3661.86744</v>
      </c>
      <c r="Q43" s="56"/>
      <c r="R43" s="56">
        <f t="shared" si="4"/>
        <v>57393.26604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4414.05</v>
      </c>
      <c r="F44" s="56">
        <f>F10*$D$44</f>
        <v>6188.85</v>
      </c>
      <c r="G44" s="56">
        <f>G10*$D$44</f>
        <v>7022.700000000001</v>
      </c>
      <c r="H44" s="56"/>
      <c r="I44" s="56"/>
      <c r="J44" s="56"/>
      <c r="K44" s="56"/>
      <c r="L44" s="56"/>
      <c r="M44" s="56"/>
      <c r="N44" s="56"/>
      <c r="O44" s="56">
        <f>O10*$D$44</f>
        <v>6479.55</v>
      </c>
      <c r="P44" s="56">
        <f>P10*$D$44</f>
        <v>6482.610000000001</v>
      </c>
      <c r="Q44" s="56"/>
      <c r="R44" s="56">
        <f t="shared" si="4"/>
        <v>30587.760000000002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5954.5199999999995</v>
      </c>
      <c r="I46" s="56">
        <f aca="true" t="shared" si="18" ref="I46:N46">I10*$D$46</f>
        <v>5670.72</v>
      </c>
      <c r="J46" s="56">
        <f t="shared" si="18"/>
        <v>5343.36</v>
      </c>
      <c r="K46" s="56">
        <f t="shared" si="18"/>
        <v>5434.44</v>
      </c>
      <c r="L46" s="56">
        <f t="shared" si="18"/>
        <v>5089.92</v>
      </c>
      <c r="M46" s="56">
        <f t="shared" si="18"/>
        <v>5163.839999999999</v>
      </c>
      <c r="N46" s="56">
        <f t="shared" si="18"/>
        <v>5421.24</v>
      </c>
      <c r="O46" s="56"/>
      <c r="P46" s="56"/>
      <c r="Q46" s="56"/>
      <c r="R46" s="56">
        <f t="shared" si="4"/>
        <v>38078.04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9073.098</v>
      </c>
      <c r="F49" s="56">
        <f aca="true" t="shared" si="21" ref="F49:P49">SUM(F42:F48)</f>
        <v>10756.695240000001</v>
      </c>
      <c r="G49" s="56">
        <f t="shared" si="21"/>
        <v>11682.567720000001</v>
      </c>
      <c r="H49" s="56">
        <f t="shared" si="21"/>
        <v>10216.39584</v>
      </c>
      <c r="I49" s="56">
        <f t="shared" si="21"/>
        <v>10537.157159999999</v>
      </c>
      <c r="J49" s="56">
        <f t="shared" si="21"/>
        <v>10159.33092</v>
      </c>
      <c r="K49" s="56">
        <f t="shared" si="21"/>
        <v>12549.7968</v>
      </c>
      <c r="L49" s="56">
        <f t="shared" si="21"/>
        <v>11815.33956</v>
      </c>
      <c r="M49" s="56">
        <f t="shared" si="21"/>
        <v>9766.89756</v>
      </c>
      <c r="N49" s="56">
        <f t="shared" si="21"/>
        <v>9447.89184</v>
      </c>
      <c r="O49" s="56">
        <f t="shared" si="21"/>
        <v>10899.417959999999</v>
      </c>
      <c r="P49" s="56">
        <f t="shared" si="21"/>
        <v>10234.47744</v>
      </c>
      <c r="Q49" s="56"/>
      <c r="R49" s="57">
        <f t="shared" si="4"/>
        <v>127139.06603999999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4576.740000000001</v>
      </c>
      <c r="F53" s="56">
        <f t="shared" si="23"/>
        <v>4485.3837</v>
      </c>
      <c r="G53" s="56">
        <f t="shared" si="23"/>
        <v>4577.5611</v>
      </c>
      <c r="H53" s="56">
        <f t="shared" si="23"/>
        <v>4178.899200000001</v>
      </c>
      <c r="I53" s="56">
        <f t="shared" si="23"/>
        <v>4784.478300000001</v>
      </c>
      <c r="J53" s="56">
        <f t="shared" si="23"/>
        <v>4733.927100000001</v>
      </c>
      <c r="K53" s="56">
        <f t="shared" si="23"/>
        <v>7037.184</v>
      </c>
      <c r="L53" s="56">
        <f t="shared" si="23"/>
        <v>6646.590300000001</v>
      </c>
      <c r="M53" s="56">
        <f t="shared" si="23"/>
        <v>4520.6553</v>
      </c>
      <c r="N53" s="56">
        <f t="shared" si="23"/>
        <v>3943.2792000000004</v>
      </c>
      <c r="O53" s="56">
        <f t="shared" si="23"/>
        <v>4337.157300000001</v>
      </c>
      <c r="P53" s="56">
        <f t="shared" si="23"/>
        <v>3668.0322</v>
      </c>
      <c r="Q53" s="56"/>
      <c r="R53" s="56">
        <f t="shared" si="4"/>
        <v>57489.8877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5195.885</v>
      </c>
      <c r="F54" s="56">
        <f>F10*$D$54</f>
        <v>7285.045000000001</v>
      </c>
      <c r="G54" s="56">
        <f>G10*$D$54</f>
        <v>8266.59</v>
      </c>
      <c r="H54" s="56"/>
      <c r="I54" s="56"/>
      <c r="J54" s="56"/>
      <c r="K54" s="56"/>
      <c r="L54" s="56"/>
      <c r="M54" s="56"/>
      <c r="N54" s="56"/>
      <c r="O54" s="56">
        <f>$D$54*O10</f>
        <v>7627.235000000001</v>
      </c>
      <c r="P54" s="56">
        <f>$D$54*P10</f>
        <v>7630.837</v>
      </c>
      <c r="Q54" s="56"/>
      <c r="R54" s="56">
        <f t="shared" si="4"/>
        <v>36005.592000000004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7177.001</v>
      </c>
      <c r="I56" s="56">
        <f aca="true" t="shared" si="24" ref="I56:N56">I10*$D$56</f>
        <v>6834.936000000001</v>
      </c>
      <c r="J56" s="56">
        <f t="shared" si="24"/>
        <v>6440.368</v>
      </c>
      <c r="K56" s="56">
        <f t="shared" si="24"/>
        <v>6550.147</v>
      </c>
      <c r="L56" s="56">
        <f t="shared" si="24"/>
        <v>6134.896000000001</v>
      </c>
      <c r="M56" s="56">
        <f t="shared" si="24"/>
        <v>6223.992</v>
      </c>
      <c r="N56" s="56">
        <f t="shared" si="24"/>
        <v>6534.237</v>
      </c>
      <c r="O56" s="56"/>
      <c r="P56" s="56"/>
      <c r="Q56" s="56"/>
      <c r="R56" s="56">
        <f t="shared" si="4"/>
        <v>45895.577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9862.625</v>
      </c>
      <c r="F59" s="56">
        <f aca="true" t="shared" si="27" ref="F59:P59">SUM(F52:F58)</f>
        <v>11860.4287</v>
      </c>
      <c r="G59" s="56">
        <f t="shared" si="27"/>
        <v>12934.1511</v>
      </c>
      <c r="H59" s="56">
        <f t="shared" si="27"/>
        <v>11445.9002</v>
      </c>
      <c r="I59" s="56">
        <f t="shared" si="27"/>
        <v>11709.4143</v>
      </c>
      <c r="J59" s="56">
        <f t="shared" si="27"/>
        <v>11264.295100000001</v>
      </c>
      <c r="K59" s="56">
        <f t="shared" si="27"/>
        <v>13677.331</v>
      </c>
      <c r="L59" s="56">
        <f t="shared" si="27"/>
        <v>12871.4863</v>
      </c>
      <c r="M59" s="56">
        <f t="shared" si="27"/>
        <v>10834.6473</v>
      </c>
      <c r="N59" s="56">
        <f t="shared" si="27"/>
        <v>10567.5162</v>
      </c>
      <c r="O59" s="56">
        <f t="shared" si="27"/>
        <v>12054.392300000001</v>
      </c>
      <c r="P59" s="56">
        <f t="shared" si="27"/>
        <v>11388.869200000001</v>
      </c>
      <c r="Q59" s="56"/>
      <c r="R59" s="57">
        <f t="shared" si="4"/>
        <v>140471.05670000002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4836.986</v>
      </c>
      <c r="F63" s="56">
        <f t="shared" si="30"/>
        <v>4740.43493</v>
      </c>
      <c r="G63" s="56">
        <f t="shared" si="30"/>
        <v>4837.85379</v>
      </c>
      <c r="H63" s="56">
        <f t="shared" si="30"/>
        <v>4416.5228799999995</v>
      </c>
      <c r="I63" s="56">
        <f t="shared" si="30"/>
        <v>5056.53687</v>
      </c>
      <c r="J63" s="56">
        <f t="shared" si="30"/>
        <v>5003.11119</v>
      </c>
      <c r="K63" s="56">
        <f t="shared" si="30"/>
        <v>7437.3376</v>
      </c>
      <c r="L63" s="56">
        <f t="shared" si="30"/>
        <v>7024.53367</v>
      </c>
      <c r="M63" s="56">
        <f t="shared" si="30"/>
        <v>4777.71217</v>
      </c>
      <c r="N63" s="56">
        <f t="shared" si="30"/>
        <v>4167.50488</v>
      </c>
      <c r="O63" s="56">
        <f t="shared" si="30"/>
        <v>4583.77997</v>
      </c>
      <c r="P63" s="56">
        <f t="shared" si="30"/>
        <v>3876.60658</v>
      </c>
      <c r="Q63" s="56"/>
      <c r="R63" s="56">
        <f t="shared" si="29"/>
        <v>60758.920529999996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1312.675</v>
      </c>
      <c r="F64" s="56">
        <f t="shared" si="31"/>
        <v>1840.475</v>
      </c>
      <c r="G64" s="56">
        <f t="shared" si="31"/>
        <v>2088.45</v>
      </c>
      <c r="H64" s="56">
        <f t="shared" si="31"/>
        <v>2052.505</v>
      </c>
      <c r="I64" s="56">
        <f t="shared" si="31"/>
        <v>1954.68</v>
      </c>
      <c r="J64" s="56">
        <f t="shared" si="31"/>
        <v>1841.84</v>
      </c>
      <c r="K64" s="56">
        <f t="shared" si="31"/>
        <v>1873.235</v>
      </c>
      <c r="L64" s="56">
        <f t="shared" si="31"/>
        <v>1754.48</v>
      </c>
      <c r="M64" s="56">
        <f t="shared" si="31"/>
        <v>1779.9599999999998</v>
      </c>
      <c r="N64" s="56">
        <f t="shared" si="31"/>
        <v>1868.685</v>
      </c>
      <c r="O64" s="56">
        <f t="shared" si="31"/>
        <v>1926.925</v>
      </c>
      <c r="P64" s="56">
        <f t="shared" si="31"/>
        <v>1927.8349999999998</v>
      </c>
      <c r="Q64" s="56"/>
      <c r="R64" s="56">
        <f t="shared" si="29"/>
        <v>22221.745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851.075</v>
      </c>
      <c r="F66" s="56">
        <f t="shared" si="33"/>
        <v>1193.275</v>
      </c>
      <c r="G66" s="56">
        <f t="shared" si="33"/>
        <v>1354.0500000000002</v>
      </c>
      <c r="H66" s="56">
        <f t="shared" si="33"/>
        <v>1330.7450000000001</v>
      </c>
      <c r="I66" s="56">
        <f t="shared" si="33"/>
        <v>1267.3200000000002</v>
      </c>
      <c r="J66" s="56">
        <f t="shared" si="33"/>
        <v>1194.16</v>
      </c>
      <c r="K66" s="56">
        <f t="shared" si="33"/>
        <v>1214.515</v>
      </c>
      <c r="L66" s="56">
        <f t="shared" si="33"/>
        <v>1137.5200000000002</v>
      </c>
      <c r="M66" s="56">
        <f t="shared" si="33"/>
        <v>1154.04</v>
      </c>
      <c r="N66" s="56">
        <f t="shared" si="33"/>
        <v>1211.565</v>
      </c>
      <c r="O66" s="56">
        <f t="shared" si="33"/>
        <v>1249.325</v>
      </c>
      <c r="P66" s="56">
        <f t="shared" si="33"/>
        <v>1249.915</v>
      </c>
      <c r="Q66" s="56"/>
      <c r="R66" s="56">
        <f t="shared" si="29"/>
        <v>14407.505000000001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1044.3700000000001</v>
      </c>
      <c r="F68" s="56">
        <f t="shared" si="35"/>
        <v>1464.29</v>
      </c>
      <c r="G68" s="56">
        <f t="shared" si="35"/>
        <v>1661.5800000000002</v>
      </c>
      <c r="H68" s="56">
        <f t="shared" si="35"/>
        <v>1632.9820000000002</v>
      </c>
      <c r="I68" s="56">
        <f t="shared" si="35"/>
        <v>1555.152</v>
      </c>
      <c r="J68" s="56">
        <f t="shared" si="35"/>
        <v>1465.376</v>
      </c>
      <c r="K68" s="56">
        <f t="shared" si="35"/>
        <v>1490.354</v>
      </c>
      <c r="L68" s="56">
        <f t="shared" si="35"/>
        <v>1395.872</v>
      </c>
      <c r="M68" s="56">
        <f t="shared" si="35"/>
        <v>1416.144</v>
      </c>
      <c r="N68" s="56">
        <f t="shared" si="35"/>
        <v>1486.734</v>
      </c>
      <c r="O68" s="56">
        <f t="shared" si="35"/>
        <v>1533.07</v>
      </c>
      <c r="P68" s="56">
        <f t="shared" si="35"/>
        <v>1533.794</v>
      </c>
      <c r="Q68" s="56"/>
      <c r="R68" s="56">
        <f t="shared" si="29"/>
        <v>17679.718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201.81499999999983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201.81499999999983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8446.921</v>
      </c>
      <c r="F71" s="56">
        <f aca="true" t="shared" si="38" ref="F71:P71">SUM(F62:F70)</f>
        <v>9438.47493</v>
      </c>
      <c r="G71" s="56">
        <f t="shared" si="38"/>
        <v>10141.933790000001</v>
      </c>
      <c r="H71" s="56">
        <f t="shared" si="38"/>
        <v>9632.75488</v>
      </c>
      <c r="I71" s="56">
        <f t="shared" si="38"/>
        <v>10033.68887</v>
      </c>
      <c r="J71" s="56">
        <f t="shared" si="38"/>
        <v>9704.48719</v>
      </c>
      <c r="K71" s="56">
        <f t="shared" si="38"/>
        <v>12215.441599999998</v>
      </c>
      <c r="L71" s="56">
        <f t="shared" si="38"/>
        <v>11512.40567</v>
      </c>
      <c r="M71" s="56">
        <f t="shared" si="38"/>
        <v>9327.85617</v>
      </c>
      <c r="N71" s="56">
        <f t="shared" si="38"/>
        <v>8934.48888</v>
      </c>
      <c r="O71" s="56">
        <f t="shared" si="38"/>
        <v>9493.09997</v>
      </c>
      <c r="P71" s="56">
        <f t="shared" si="38"/>
        <v>8788.15058</v>
      </c>
      <c r="Q71" s="56"/>
      <c r="R71" s="57">
        <f t="shared" si="29"/>
        <v>117669.70353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4520.332</v>
      </c>
      <c r="F75" s="56">
        <f t="shared" si="41"/>
        <v>4430.10166</v>
      </c>
      <c r="G75" s="56">
        <f t="shared" si="41"/>
        <v>4521.14298</v>
      </c>
      <c r="H75" s="56">
        <f t="shared" si="41"/>
        <v>4127.39456</v>
      </c>
      <c r="I75" s="56">
        <f t="shared" si="41"/>
        <v>4725.50994</v>
      </c>
      <c r="J75" s="56">
        <f t="shared" si="41"/>
        <v>4675.5817799999995</v>
      </c>
      <c r="K75" s="56">
        <f t="shared" si="41"/>
        <v>6950.4511999999995</v>
      </c>
      <c r="L75" s="56">
        <f t="shared" si="41"/>
        <v>6564.67154</v>
      </c>
      <c r="M75" s="56">
        <f t="shared" si="41"/>
        <v>4464.93854</v>
      </c>
      <c r="N75" s="56">
        <f t="shared" si="41"/>
        <v>3894.67856</v>
      </c>
      <c r="O75" s="56">
        <f t="shared" si="41"/>
        <v>4283.70214</v>
      </c>
      <c r="P75" s="56">
        <f t="shared" si="41"/>
        <v>3622.82396</v>
      </c>
      <c r="Q75" s="56"/>
      <c r="R75" s="56">
        <f t="shared" si="40"/>
        <v>56781.32886000001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1707.92</v>
      </c>
      <c r="F76" s="56">
        <f t="shared" si="42"/>
        <v>2394.64</v>
      </c>
      <c r="G76" s="56">
        <f t="shared" si="42"/>
        <v>2717.2799999999997</v>
      </c>
      <c r="H76" s="56">
        <f t="shared" si="42"/>
        <v>2670.512</v>
      </c>
      <c r="I76" s="56">
        <f t="shared" si="42"/>
        <v>2543.232</v>
      </c>
      <c r="J76" s="56">
        <f t="shared" si="42"/>
        <v>2396.416</v>
      </c>
      <c r="K76" s="56">
        <f t="shared" si="42"/>
        <v>2437.264</v>
      </c>
      <c r="L76" s="56">
        <f t="shared" si="42"/>
        <v>2282.752</v>
      </c>
      <c r="M76" s="56">
        <f t="shared" si="42"/>
        <v>2315.904</v>
      </c>
      <c r="N76" s="56">
        <f t="shared" si="42"/>
        <v>2431.344</v>
      </c>
      <c r="O76" s="56">
        <f t="shared" si="42"/>
        <v>2507.12</v>
      </c>
      <c r="P76" s="56">
        <f t="shared" si="42"/>
        <v>2508.304</v>
      </c>
      <c r="Q76" s="56"/>
      <c r="R76" s="56">
        <f t="shared" si="40"/>
        <v>28912.688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1246.3200000000002</v>
      </c>
      <c r="F78" s="56">
        <f t="shared" si="44"/>
        <v>1747.44</v>
      </c>
      <c r="G78" s="56">
        <f t="shared" si="44"/>
        <v>1982.88</v>
      </c>
      <c r="H78" s="56">
        <f t="shared" si="44"/>
        <v>1948.7520000000002</v>
      </c>
      <c r="I78" s="56">
        <f t="shared" si="44"/>
        <v>1855.8720000000003</v>
      </c>
      <c r="J78" s="56">
        <f t="shared" si="44"/>
        <v>1748.736</v>
      </c>
      <c r="K78" s="56">
        <f t="shared" si="44"/>
        <v>1778.544</v>
      </c>
      <c r="L78" s="56">
        <f t="shared" si="44"/>
        <v>1665.7920000000001</v>
      </c>
      <c r="M78" s="56">
        <f t="shared" si="44"/>
        <v>1689.9840000000002</v>
      </c>
      <c r="N78" s="56">
        <f t="shared" si="44"/>
        <v>1774.2240000000002</v>
      </c>
      <c r="O78" s="56">
        <f t="shared" si="44"/>
        <v>1829.5200000000002</v>
      </c>
      <c r="P78" s="56">
        <f t="shared" si="44"/>
        <v>1830.384</v>
      </c>
      <c r="Q78" s="56"/>
      <c r="R78" s="56">
        <f t="shared" si="40"/>
        <v>21098.448000000004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1439.615</v>
      </c>
      <c r="F80" s="56">
        <f t="shared" si="46"/>
        <v>2018.4550000000002</v>
      </c>
      <c r="G80" s="56">
        <f t="shared" si="46"/>
        <v>2290.4100000000003</v>
      </c>
      <c r="H80" s="56">
        <f t="shared" si="46"/>
        <v>2250.989</v>
      </c>
      <c r="I80" s="56">
        <f t="shared" si="46"/>
        <v>2143.704</v>
      </c>
      <c r="J80" s="56">
        <f t="shared" si="46"/>
        <v>2019.9520000000002</v>
      </c>
      <c r="K80" s="56">
        <f t="shared" si="46"/>
        <v>2054.383</v>
      </c>
      <c r="L80" s="56">
        <f t="shared" si="46"/>
        <v>1924.1440000000002</v>
      </c>
      <c r="M80" s="56">
        <f t="shared" si="46"/>
        <v>1952.088</v>
      </c>
      <c r="N80" s="56">
        <f t="shared" si="46"/>
        <v>2049.393</v>
      </c>
      <c r="O80" s="56">
        <f t="shared" si="46"/>
        <v>2113.265</v>
      </c>
      <c r="P80" s="56">
        <f t="shared" si="46"/>
        <v>2114.263</v>
      </c>
      <c r="Q80" s="56"/>
      <c r="R80" s="56">
        <f t="shared" si="40"/>
        <v>24370.661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278.1925000000001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278.1925000000001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9392.3795</v>
      </c>
      <c r="F83" s="56">
        <f aca="true" t="shared" si="49" ref="F83:P83">SUM(F74:F82)</f>
        <v>10790.63666</v>
      </c>
      <c r="G83" s="56">
        <f t="shared" si="49"/>
        <v>11711.71298</v>
      </c>
      <c r="H83" s="56">
        <f t="shared" si="49"/>
        <v>11197.64756</v>
      </c>
      <c r="I83" s="56">
        <f t="shared" si="49"/>
        <v>11468.317939999999</v>
      </c>
      <c r="J83" s="56">
        <f t="shared" si="49"/>
        <v>11040.68578</v>
      </c>
      <c r="K83" s="56">
        <f t="shared" si="49"/>
        <v>13420.642199999998</v>
      </c>
      <c r="L83" s="56">
        <f t="shared" si="49"/>
        <v>12637.35954</v>
      </c>
      <c r="M83" s="56">
        <f t="shared" si="49"/>
        <v>10622.91454</v>
      </c>
      <c r="N83" s="56">
        <f t="shared" si="49"/>
        <v>10349.63956</v>
      </c>
      <c r="O83" s="56">
        <f t="shared" si="49"/>
        <v>10933.60714</v>
      </c>
      <c r="P83" s="56">
        <f t="shared" si="49"/>
        <v>10275.774959999999</v>
      </c>
      <c r="Q83" s="56"/>
      <c r="R83" s="57">
        <f t="shared" si="40"/>
        <v>133841.31836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91920</v>
      </c>
      <c r="F7" s="70">
        <v>90240</v>
      </c>
      <c r="G7" s="70">
        <v>97680</v>
      </c>
      <c r="H7" s="70">
        <v>76080</v>
      </c>
      <c r="I7" s="70">
        <v>80160</v>
      </c>
      <c r="J7" s="70">
        <v>96720</v>
      </c>
      <c r="K7" s="70">
        <v>90240</v>
      </c>
      <c r="L7" s="70">
        <v>92880</v>
      </c>
      <c r="M7" s="70">
        <v>75360</v>
      </c>
      <c r="N7" s="70">
        <v>75360</v>
      </c>
      <c r="O7" s="70">
        <v>77040</v>
      </c>
      <c r="P7" s="70">
        <v>66480</v>
      </c>
      <c r="R7" s="41">
        <f>SUM(E7:P7)</f>
        <v>1010160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272</v>
      </c>
      <c r="C10" s="37"/>
      <c r="D10" s="10" t="s">
        <v>5</v>
      </c>
      <c r="E10" s="70">
        <v>237</v>
      </c>
      <c r="F10" s="70">
        <v>238.2</v>
      </c>
      <c r="G10" s="70">
        <v>272</v>
      </c>
      <c r="H10" s="70">
        <v>207.9</v>
      </c>
      <c r="I10" s="70">
        <v>202</v>
      </c>
      <c r="J10" s="70">
        <v>202.2</v>
      </c>
      <c r="K10" s="70">
        <v>205.2</v>
      </c>
      <c r="L10" s="70">
        <v>191.1</v>
      </c>
      <c r="M10" s="70">
        <v>186</v>
      </c>
      <c r="N10" s="70">
        <v>189.1</v>
      </c>
      <c r="O10" s="70">
        <v>192.7</v>
      </c>
      <c r="P10" s="70">
        <v>180</v>
      </c>
      <c r="R10" s="41">
        <f>SUM(E10:P10)</f>
        <v>2503.3999999999996</v>
      </c>
      <c r="W10" s="15" t="s">
        <v>54</v>
      </c>
      <c r="X10" s="20"/>
    </row>
    <row r="11" spans="2:24" ht="15">
      <c r="B11" s="37">
        <f>MAX(E11:P11)</f>
        <v>272</v>
      </c>
      <c r="C11" s="37"/>
      <c r="D11" s="10" t="s">
        <v>6</v>
      </c>
      <c r="E11" s="70">
        <v>237</v>
      </c>
      <c r="F11" s="70">
        <v>238.2</v>
      </c>
      <c r="G11" s="70">
        <v>272</v>
      </c>
      <c r="H11" s="70">
        <v>207.9</v>
      </c>
      <c r="I11" s="70">
        <v>202</v>
      </c>
      <c r="J11" s="70">
        <v>202.2</v>
      </c>
      <c r="K11" s="70">
        <v>205.2</v>
      </c>
      <c r="L11" s="70">
        <v>191.1</v>
      </c>
      <c r="M11" s="70">
        <v>186</v>
      </c>
      <c r="N11" s="70">
        <v>189.1</v>
      </c>
      <c r="O11" s="70">
        <v>192.7</v>
      </c>
      <c r="P11" s="70">
        <v>180</v>
      </c>
      <c r="R11" s="41">
        <f>SUM(E11:P11)</f>
        <v>2503.3999999999996</v>
      </c>
      <c r="W11" s="15" t="s">
        <v>55</v>
      </c>
      <c r="X11" s="20"/>
    </row>
    <row r="12" spans="2:24" ht="15">
      <c r="B12" s="37">
        <f>MAX(E12:P12)</f>
        <v>272</v>
      </c>
      <c r="C12" s="37"/>
      <c r="D12" s="10" t="s">
        <v>7</v>
      </c>
      <c r="E12" s="70">
        <v>237</v>
      </c>
      <c r="F12" s="70">
        <v>238.2</v>
      </c>
      <c r="G12" s="70">
        <v>272</v>
      </c>
      <c r="H12" s="70">
        <v>207.9</v>
      </c>
      <c r="I12" s="70">
        <v>202</v>
      </c>
      <c r="J12" s="70">
        <v>202.2</v>
      </c>
      <c r="K12" s="70">
        <v>205.2</v>
      </c>
      <c r="L12" s="70">
        <v>191.1</v>
      </c>
      <c r="M12" s="70">
        <v>186</v>
      </c>
      <c r="N12" s="70">
        <v>189.1</v>
      </c>
      <c r="O12" s="70">
        <v>192.7</v>
      </c>
      <c r="P12" s="70">
        <v>180</v>
      </c>
      <c r="R12" s="41">
        <f>SUM(E12:P12)</f>
        <v>2503.3999999999996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7115.4792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7068.5304</v>
      </c>
      <c r="G15" s="59">
        <f t="shared" si="0"/>
        <v>7786.7568</v>
      </c>
      <c r="H15" s="59">
        <f t="shared" si="0"/>
        <v>6258.9767999999995</v>
      </c>
      <c r="I15" s="59">
        <f t="shared" si="0"/>
        <v>6342.4216000000015</v>
      </c>
      <c r="J15" s="59">
        <f t="shared" si="0"/>
        <v>6928.3751999999995</v>
      </c>
      <c r="K15" s="59">
        <f t="shared" si="0"/>
        <v>6730.6104</v>
      </c>
      <c r="L15" s="59">
        <f t="shared" si="0"/>
        <v>6679.3128</v>
      </c>
      <c r="M15" s="59">
        <f t="shared" si="0"/>
        <v>6009.3336</v>
      </c>
      <c r="N15" s="59">
        <f t="shared" si="0"/>
        <v>6041.0776000000005</v>
      </c>
      <c r="O15" s="59">
        <f t="shared" si="0"/>
        <v>6137.1784</v>
      </c>
      <c r="P15" s="59">
        <f t="shared" si="0"/>
        <v>5634.7848</v>
      </c>
      <c r="Q15" s="59"/>
      <c r="R15" s="59">
        <f t="shared" si="0"/>
        <v>78732.8376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7115.4792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7068.5304</v>
      </c>
      <c r="G16" s="60">
        <f t="shared" si="1"/>
        <v>7786.7568</v>
      </c>
      <c r="H16" s="60">
        <f t="shared" si="1"/>
        <v>6258.9767999999995</v>
      </c>
      <c r="I16" s="60">
        <f t="shared" si="1"/>
        <v>6342.4216000000015</v>
      </c>
      <c r="J16" s="60">
        <f t="shared" si="1"/>
        <v>6928.3751999999995</v>
      </c>
      <c r="K16" s="60">
        <f t="shared" si="1"/>
        <v>6730.6104</v>
      </c>
      <c r="L16" s="60">
        <f t="shared" si="1"/>
        <v>6679.3128</v>
      </c>
      <c r="M16" s="60">
        <f t="shared" si="1"/>
        <v>6009.3336</v>
      </c>
      <c r="N16" s="60">
        <f t="shared" si="1"/>
        <v>6041.0776000000005</v>
      </c>
      <c r="O16" s="60">
        <f t="shared" si="1"/>
        <v>6137.1784</v>
      </c>
      <c r="P16" s="60">
        <f t="shared" si="1"/>
        <v>5634.7848</v>
      </c>
      <c r="Q16" s="60"/>
      <c r="R16" s="60">
        <f t="shared" si="1"/>
        <v>78732.8376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8479.619999999999</v>
      </c>
      <c r="F23" s="56">
        <f t="shared" si="5"/>
        <v>8324.64</v>
      </c>
      <c r="G23" s="56">
        <f t="shared" si="5"/>
        <v>9010.98</v>
      </c>
      <c r="H23" s="56">
        <f t="shared" si="5"/>
        <v>7018.38</v>
      </c>
      <c r="I23" s="56">
        <f t="shared" si="5"/>
        <v>7394.76</v>
      </c>
      <c r="J23" s="56">
        <f t="shared" si="5"/>
        <v>8922.42</v>
      </c>
      <c r="K23" s="56">
        <f t="shared" si="5"/>
        <v>8324.64</v>
      </c>
      <c r="L23" s="56">
        <f t="shared" si="5"/>
        <v>8568.18</v>
      </c>
      <c r="M23" s="56">
        <f t="shared" si="5"/>
        <v>6951.96</v>
      </c>
      <c r="N23" s="56">
        <f t="shared" si="5"/>
        <v>6951.96</v>
      </c>
      <c r="O23" s="56">
        <f t="shared" si="5"/>
        <v>7106.94</v>
      </c>
      <c r="P23" s="56">
        <f t="shared" si="5"/>
        <v>6132.78</v>
      </c>
      <c r="Q23" s="56"/>
      <c r="R23" s="56">
        <f t="shared" si="4"/>
        <v>93187.26000000001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8514.619999999999</v>
      </c>
      <c r="F24" s="56">
        <f aca="true" t="shared" si="6" ref="F24:P24">F22+F23</f>
        <v>8359.64</v>
      </c>
      <c r="G24" s="56">
        <f t="shared" si="6"/>
        <v>9045.98</v>
      </c>
      <c r="H24" s="56">
        <f t="shared" si="6"/>
        <v>7053.38</v>
      </c>
      <c r="I24" s="56">
        <f t="shared" si="6"/>
        <v>7429.76</v>
      </c>
      <c r="J24" s="56">
        <f t="shared" si="6"/>
        <v>8957.42</v>
      </c>
      <c r="K24" s="56">
        <f t="shared" si="6"/>
        <v>8359.64</v>
      </c>
      <c r="L24" s="56">
        <f t="shared" si="6"/>
        <v>8603.18</v>
      </c>
      <c r="M24" s="56">
        <f t="shared" si="6"/>
        <v>6986.96</v>
      </c>
      <c r="N24" s="56">
        <f t="shared" si="6"/>
        <v>6986.96</v>
      </c>
      <c r="O24" s="56">
        <f t="shared" si="6"/>
        <v>7141.94</v>
      </c>
      <c r="P24" s="56">
        <f t="shared" si="6"/>
        <v>6167.78</v>
      </c>
      <c r="Q24" s="56"/>
      <c r="R24" s="57">
        <f t="shared" si="4"/>
        <v>93607.26000000001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9242.556</v>
      </c>
      <c r="F28" s="56">
        <f t="shared" si="8"/>
        <v>9073.632</v>
      </c>
      <c r="G28" s="56">
        <f t="shared" si="8"/>
        <v>9821.724</v>
      </c>
      <c r="H28" s="56">
        <f t="shared" si="8"/>
        <v>7649.844</v>
      </c>
      <c r="I28" s="56">
        <f t="shared" si="8"/>
        <v>8060.088</v>
      </c>
      <c r="J28" s="56">
        <f t="shared" si="8"/>
        <v>9725.196</v>
      </c>
      <c r="K28" s="56">
        <f t="shared" si="8"/>
        <v>9073.632</v>
      </c>
      <c r="L28" s="56">
        <f t="shared" si="8"/>
        <v>9339.084</v>
      </c>
      <c r="M28" s="56">
        <f t="shared" si="8"/>
        <v>7577.448</v>
      </c>
      <c r="N28" s="56">
        <f t="shared" si="8"/>
        <v>7577.448</v>
      </c>
      <c r="O28" s="56">
        <f t="shared" si="8"/>
        <v>7746.372</v>
      </c>
      <c r="P28" s="56">
        <f t="shared" si="8"/>
        <v>6684.564</v>
      </c>
      <c r="Q28" s="56"/>
      <c r="R28" s="56">
        <f t="shared" si="4"/>
        <v>101571.588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9282.556</v>
      </c>
      <c r="F29" s="56">
        <f aca="true" t="shared" si="9" ref="F29:P29">F28+F27</f>
        <v>9113.632</v>
      </c>
      <c r="G29" s="56">
        <f t="shared" si="9"/>
        <v>9861.724</v>
      </c>
      <c r="H29" s="56">
        <f t="shared" si="9"/>
        <v>7689.844</v>
      </c>
      <c r="I29" s="56">
        <f t="shared" si="9"/>
        <v>8100.088</v>
      </c>
      <c r="J29" s="56">
        <f t="shared" si="9"/>
        <v>9765.196</v>
      </c>
      <c r="K29" s="56">
        <f t="shared" si="9"/>
        <v>9113.632</v>
      </c>
      <c r="L29" s="56">
        <f t="shared" si="9"/>
        <v>9379.084</v>
      </c>
      <c r="M29" s="56">
        <f t="shared" si="9"/>
        <v>7617.448</v>
      </c>
      <c r="N29" s="56">
        <f t="shared" si="9"/>
        <v>7617.448</v>
      </c>
      <c r="O29" s="56">
        <f t="shared" si="9"/>
        <v>7786.372</v>
      </c>
      <c r="P29" s="56">
        <f t="shared" si="9"/>
        <v>6724.564</v>
      </c>
      <c r="Q29" s="56"/>
      <c r="R29" s="57">
        <f t="shared" si="4"/>
        <v>102051.588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6838.847999999999</v>
      </c>
      <c r="F33" s="56">
        <f t="shared" si="11"/>
        <v>6713.856</v>
      </c>
      <c r="G33" s="56">
        <f t="shared" si="11"/>
        <v>7267.392</v>
      </c>
      <c r="H33" s="56">
        <f t="shared" si="11"/>
        <v>5660.352</v>
      </c>
      <c r="I33" s="56">
        <f t="shared" si="11"/>
        <v>5963.9039999999995</v>
      </c>
      <c r="J33" s="56">
        <f t="shared" si="11"/>
        <v>7195.968</v>
      </c>
      <c r="K33" s="56">
        <f t="shared" si="11"/>
        <v>6713.856</v>
      </c>
      <c r="L33" s="56">
        <f t="shared" si="11"/>
        <v>6910.271999999999</v>
      </c>
      <c r="M33" s="56">
        <f t="shared" si="11"/>
        <v>5606.784</v>
      </c>
      <c r="N33" s="56">
        <f t="shared" si="11"/>
        <v>5606.784</v>
      </c>
      <c r="O33" s="56">
        <f t="shared" si="11"/>
        <v>5731.776</v>
      </c>
      <c r="P33" s="56">
        <f t="shared" si="11"/>
        <v>4946.111999999999</v>
      </c>
      <c r="Q33" s="56"/>
      <c r="R33" s="56">
        <f t="shared" si="4"/>
        <v>75155.90399999998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6873.847999999999</v>
      </c>
      <c r="F34" s="56">
        <f aca="true" t="shared" si="12" ref="F34:P34">F32+F33</f>
        <v>6748.856</v>
      </c>
      <c r="G34" s="56">
        <f t="shared" si="12"/>
        <v>7302.392</v>
      </c>
      <c r="H34" s="56">
        <f t="shared" si="12"/>
        <v>5695.352</v>
      </c>
      <c r="I34" s="56">
        <f t="shared" si="12"/>
        <v>5998.9039999999995</v>
      </c>
      <c r="J34" s="56">
        <f t="shared" si="12"/>
        <v>7230.968</v>
      </c>
      <c r="K34" s="56">
        <f t="shared" si="12"/>
        <v>6748.856</v>
      </c>
      <c r="L34" s="56">
        <f t="shared" si="12"/>
        <v>6945.271999999999</v>
      </c>
      <c r="M34" s="56">
        <f t="shared" si="12"/>
        <v>5641.784</v>
      </c>
      <c r="N34" s="56">
        <f t="shared" si="12"/>
        <v>5641.784</v>
      </c>
      <c r="O34" s="56">
        <f t="shared" si="12"/>
        <v>5766.776</v>
      </c>
      <c r="P34" s="56">
        <f t="shared" si="12"/>
        <v>4981.111999999999</v>
      </c>
      <c r="Q34" s="56"/>
      <c r="R34" s="57">
        <f t="shared" si="4"/>
        <v>75575.90399999998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7565.9352</v>
      </c>
      <c r="F38" s="56">
        <f t="shared" si="14"/>
        <v>7427.654399999999</v>
      </c>
      <c r="G38" s="56">
        <f t="shared" si="14"/>
        <v>8040.0408</v>
      </c>
      <c r="H38" s="56">
        <f t="shared" si="14"/>
        <v>6262.144799999999</v>
      </c>
      <c r="I38" s="56">
        <f t="shared" si="14"/>
        <v>6597.969599999999</v>
      </c>
      <c r="J38" s="56">
        <f t="shared" si="14"/>
        <v>7961.0232</v>
      </c>
      <c r="K38" s="56">
        <f t="shared" si="14"/>
        <v>7427.654399999999</v>
      </c>
      <c r="L38" s="56">
        <f t="shared" si="14"/>
        <v>7644.952799999999</v>
      </c>
      <c r="M38" s="56">
        <f t="shared" si="14"/>
        <v>6202.8816</v>
      </c>
      <c r="N38" s="56">
        <f t="shared" si="14"/>
        <v>6202.8816</v>
      </c>
      <c r="O38" s="56">
        <f t="shared" si="14"/>
        <v>6341.162399999999</v>
      </c>
      <c r="P38" s="56">
        <f t="shared" si="14"/>
        <v>5471.9688</v>
      </c>
      <c r="Q38" s="56"/>
      <c r="R38" s="56">
        <f t="shared" si="4"/>
        <v>83146.2696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7605.9352</v>
      </c>
      <c r="F39" s="56">
        <f t="shared" si="15"/>
        <v>7467.654399999999</v>
      </c>
      <c r="G39" s="56">
        <f t="shared" si="15"/>
        <v>8080.0408</v>
      </c>
      <c r="H39" s="56">
        <f t="shared" si="15"/>
        <v>6302.144799999999</v>
      </c>
      <c r="I39" s="56">
        <f t="shared" si="15"/>
        <v>6637.969599999999</v>
      </c>
      <c r="J39" s="56">
        <f t="shared" si="15"/>
        <v>8001.0232</v>
      </c>
      <c r="K39" s="56">
        <f t="shared" si="15"/>
        <v>7467.654399999999</v>
      </c>
      <c r="L39" s="56">
        <f t="shared" si="15"/>
        <v>7684.952799999999</v>
      </c>
      <c r="M39" s="56">
        <f t="shared" si="15"/>
        <v>6242.8816</v>
      </c>
      <c r="N39" s="56">
        <f t="shared" si="15"/>
        <v>6242.8816</v>
      </c>
      <c r="O39" s="56">
        <f t="shared" si="15"/>
        <v>6381.162399999999</v>
      </c>
      <c r="P39" s="56">
        <f t="shared" si="15"/>
        <v>5511.9688</v>
      </c>
      <c r="Q39" s="56"/>
      <c r="R39" s="57">
        <f t="shared" si="4"/>
        <v>83626.2696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3276.0288</v>
      </c>
      <c r="F43" s="56">
        <f t="shared" si="17"/>
        <v>3216.1535999999996</v>
      </c>
      <c r="G43" s="56">
        <f t="shared" si="17"/>
        <v>3481.3152</v>
      </c>
      <c r="H43" s="56">
        <f t="shared" si="17"/>
        <v>2711.4912</v>
      </c>
      <c r="I43" s="56">
        <f t="shared" si="17"/>
        <v>2856.9024</v>
      </c>
      <c r="J43" s="56">
        <f t="shared" si="17"/>
        <v>3447.1007999999997</v>
      </c>
      <c r="K43" s="56">
        <f t="shared" si="17"/>
        <v>3216.1535999999996</v>
      </c>
      <c r="L43" s="56">
        <f t="shared" si="17"/>
        <v>3310.2432</v>
      </c>
      <c r="M43" s="56">
        <f t="shared" si="17"/>
        <v>2685.8304</v>
      </c>
      <c r="N43" s="56">
        <f t="shared" si="17"/>
        <v>2685.8304</v>
      </c>
      <c r="O43" s="56">
        <f t="shared" si="17"/>
        <v>2745.7056</v>
      </c>
      <c r="P43" s="56">
        <f t="shared" si="17"/>
        <v>2369.3471999999997</v>
      </c>
      <c r="Q43" s="56"/>
      <c r="R43" s="56">
        <f t="shared" si="4"/>
        <v>36002.10239999999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3626.1000000000004</v>
      </c>
      <c r="F44" s="56">
        <f>F10*$D$44</f>
        <v>3644.46</v>
      </c>
      <c r="G44" s="56">
        <f>G10*$D$44</f>
        <v>4161.6</v>
      </c>
      <c r="H44" s="56"/>
      <c r="I44" s="56"/>
      <c r="J44" s="56"/>
      <c r="K44" s="56"/>
      <c r="L44" s="56"/>
      <c r="M44" s="56"/>
      <c r="N44" s="56"/>
      <c r="O44" s="56">
        <f>O10*$D$44</f>
        <v>2948.31</v>
      </c>
      <c r="P44" s="56">
        <f>P10*$D$44</f>
        <v>2754</v>
      </c>
      <c r="Q44" s="56"/>
      <c r="R44" s="56">
        <f t="shared" si="4"/>
        <v>17134.47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2744.2799999999997</v>
      </c>
      <c r="I46" s="56">
        <f aca="true" t="shared" si="18" ref="I46:N46">I10*$D$46</f>
        <v>2666.3999999999996</v>
      </c>
      <c r="J46" s="56">
        <f t="shared" si="18"/>
        <v>2669.0399999999995</v>
      </c>
      <c r="K46" s="56">
        <f t="shared" si="18"/>
        <v>2708.64</v>
      </c>
      <c r="L46" s="56">
        <f t="shared" si="18"/>
        <v>2522.52</v>
      </c>
      <c r="M46" s="56">
        <f t="shared" si="18"/>
        <v>2455.2</v>
      </c>
      <c r="N46" s="56">
        <f t="shared" si="18"/>
        <v>2496.12</v>
      </c>
      <c r="O46" s="56"/>
      <c r="P46" s="56"/>
      <c r="Q46" s="56"/>
      <c r="R46" s="56">
        <f t="shared" si="4"/>
        <v>18262.199999999997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6992.1288</v>
      </c>
      <c r="F49" s="56">
        <f aca="true" t="shared" si="21" ref="F49:P49">SUM(F42:F48)</f>
        <v>6950.6136</v>
      </c>
      <c r="G49" s="56">
        <f t="shared" si="21"/>
        <v>7732.9152</v>
      </c>
      <c r="H49" s="56">
        <f t="shared" si="21"/>
        <v>5545.771199999999</v>
      </c>
      <c r="I49" s="56">
        <f t="shared" si="21"/>
        <v>5613.3024</v>
      </c>
      <c r="J49" s="56">
        <f t="shared" si="21"/>
        <v>6206.140799999999</v>
      </c>
      <c r="K49" s="56">
        <f t="shared" si="21"/>
        <v>6014.793599999999</v>
      </c>
      <c r="L49" s="56">
        <f t="shared" si="21"/>
        <v>5922.763199999999</v>
      </c>
      <c r="M49" s="56">
        <f t="shared" si="21"/>
        <v>5231.0304</v>
      </c>
      <c r="N49" s="56">
        <f t="shared" si="21"/>
        <v>5271.9504</v>
      </c>
      <c r="O49" s="56">
        <f t="shared" si="21"/>
        <v>5784.0156</v>
      </c>
      <c r="P49" s="56">
        <f t="shared" si="21"/>
        <v>5213.3472</v>
      </c>
      <c r="Q49" s="56"/>
      <c r="R49" s="57">
        <f t="shared" si="4"/>
        <v>72478.7724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3281.5440000000003</v>
      </c>
      <c r="F53" s="56">
        <f t="shared" si="23"/>
        <v>3221.568</v>
      </c>
      <c r="G53" s="56">
        <f t="shared" si="23"/>
        <v>3487.1760000000004</v>
      </c>
      <c r="H53" s="56">
        <f t="shared" si="23"/>
        <v>2716.056</v>
      </c>
      <c r="I53" s="56">
        <f t="shared" si="23"/>
        <v>2861.712</v>
      </c>
      <c r="J53" s="56">
        <f t="shared" si="23"/>
        <v>3452.9040000000005</v>
      </c>
      <c r="K53" s="56">
        <f t="shared" si="23"/>
        <v>3221.568</v>
      </c>
      <c r="L53" s="56">
        <f t="shared" si="23"/>
        <v>3315.8160000000003</v>
      </c>
      <c r="M53" s="56">
        <f t="shared" si="23"/>
        <v>2690.3520000000003</v>
      </c>
      <c r="N53" s="56">
        <f t="shared" si="23"/>
        <v>2690.3520000000003</v>
      </c>
      <c r="O53" s="56">
        <f t="shared" si="23"/>
        <v>2750.328</v>
      </c>
      <c r="P53" s="56">
        <f t="shared" si="23"/>
        <v>2373.3360000000002</v>
      </c>
      <c r="Q53" s="56"/>
      <c r="R53" s="56">
        <f t="shared" si="4"/>
        <v>36062.712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4268.370000000001</v>
      </c>
      <c r="F54" s="56">
        <f>F10*$D$54</f>
        <v>4289.982</v>
      </c>
      <c r="G54" s="56">
        <f>G10*$D$54</f>
        <v>4898.72</v>
      </c>
      <c r="H54" s="56"/>
      <c r="I54" s="56"/>
      <c r="J54" s="56"/>
      <c r="K54" s="56"/>
      <c r="L54" s="56"/>
      <c r="M54" s="56"/>
      <c r="N54" s="56"/>
      <c r="O54" s="56">
        <f>$D$54*O10</f>
        <v>3470.527</v>
      </c>
      <c r="P54" s="56">
        <f>$D$54*P10</f>
        <v>3241.8</v>
      </c>
      <c r="Q54" s="56"/>
      <c r="R54" s="56">
        <f t="shared" si="4"/>
        <v>20169.399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3307.6890000000003</v>
      </c>
      <c r="I56" s="56">
        <f aca="true" t="shared" si="24" ref="I56:N56">I10*$D$56</f>
        <v>3213.82</v>
      </c>
      <c r="J56" s="56">
        <f t="shared" si="24"/>
        <v>3217.002</v>
      </c>
      <c r="K56" s="56">
        <f t="shared" si="24"/>
        <v>3264.732</v>
      </c>
      <c r="L56" s="56">
        <f t="shared" si="24"/>
        <v>3040.401</v>
      </c>
      <c r="M56" s="56">
        <f t="shared" si="24"/>
        <v>2959.26</v>
      </c>
      <c r="N56" s="56">
        <f t="shared" si="24"/>
        <v>3008.581</v>
      </c>
      <c r="O56" s="56"/>
      <c r="P56" s="56"/>
      <c r="Q56" s="56"/>
      <c r="R56" s="56">
        <f t="shared" si="4"/>
        <v>22011.485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7639.914000000001</v>
      </c>
      <c r="F59" s="56">
        <f aca="true" t="shared" si="27" ref="F59:P59">SUM(F52:F58)</f>
        <v>7601.55</v>
      </c>
      <c r="G59" s="56">
        <f t="shared" si="27"/>
        <v>8475.896</v>
      </c>
      <c r="H59" s="56">
        <f t="shared" si="27"/>
        <v>6113.745000000001</v>
      </c>
      <c r="I59" s="56">
        <f t="shared" si="27"/>
        <v>6165.532</v>
      </c>
      <c r="J59" s="56">
        <f t="shared" si="27"/>
        <v>6759.906000000001</v>
      </c>
      <c r="K59" s="56">
        <f t="shared" si="27"/>
        <v>6576.3</v>
      </c>
      <c r="L59" s="56">
        <f t="shared" si="27"/>
        <v>6446.217000000001</v>
      </c>
      <c r="M59" s="56">
        <f t="shared" si="27"/>
        <v>5739.612000000001</v>
      </c>
      <c r="N59" s="56">
        <f t="shared" si="27"/>
        <v>5788.933000000001</v>
      </c>
      <c r="O59" s="56">
        <f t="shared" si="27"/>
        <v>6310.855</v>
      </c>
      <c r="P59" s="56">
        <f t="shared" si="27"/>
        <v>5705.136</v>
      </c>
      <c r="Q59" s="56"/>
      <c r="R59" s="57">
        <f t="shared" si="4"/>
        <v>79323.596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3468.1416</v>
      </c>
      <c r="F63" s="56">
        <f t="shared" si="30"/>
        <v>3404.7552</v>
      </c>
      <c r="G63" s="56">
        <f t="shared" si="30"/>
        <v>3685.4664</v>
      </c>
      <c r="H63" s="56">
        <f t="shared" si="30"/>
        <v>2870.4984</v>
      </c>
      <c r="I63" s="56">
        <f t="shared" si="30"/>
        <v>3024.4368</v>
      </c>
      <c r="J63" s="56">
        <f t="shared" si="30"/>
        <v>3649.2455999999997</v>
      </c>
      <c r="K63" s="56">
        <f t="shared" si="30"/>
        <v>3404.7552</v>
      </c>
      <c r="L63" s="56">
        <f t="shared" si="30"/>
        <v>3504.3624</v>
      </c>
      <c r="M63" s="56">
        <f t="shared" si="30"/>
        <v>2843.3328</v>
      </c>
      <c r="N63" s="56">
        <f t="shared" si="30"/>
        <v>2843.3328</v>
      </c>
      <c r="O63" s="56">
        <f t="shared" si="30"/>
        <v>2906.7192</v>
      </c>
      <c r="P63" s="56">
        <f t="shared" si="30"/>
        <v>2508.2904</v>
      </c>
      <c r="Q63" s="56"/>
      <c r="R63" s="56">
        <f t="shared" si="29"/>
        <v>38113.3368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1078.35</v>
      </c>
      <c r="F64" s="56">
        <f t="shared" si="31"/>
        <v>1083.81</v>
      </c>
      <c r="G64" s="56">
        <f t="shared" si="31"/>
        <v>1237.6</v>
      </c>
      <c r="H64" s="56">
        <f t="shared" si="31"/>
        <v>945.9449999999999</v>
      </c>
      <c r="I64" s="56">
        <f t="shared" si="31"/>
        <v>919.0999999999999</v>
      </c>
      <c r="J64" s="56">
        <f t="shared" si="31"/>
        <v>920.0099999999999</v>
      </c>
      <c r="K64" s="56">
        <f t="shared" si="31"/>
        <v>933.66</v>
      </c>
      <c r="L64" s="56">
        <f t="shared" si="31"/>
        <v>869.505</v>
      </c>
      <c r="M64" s="56">
        <f t="shared" si="31"/>
        <v>846.3</v>
      </c>
      <c r="N64" s="56">
        <f t="shared" si="31"/>
        <v>860.405</v>
      </c>
      <c r="O64" s="56">
        <f t="shared" si="31"/>
        <v>876.785</v>
      </c>
      <c r="P64" s="56">
        <f t="shared" si="31"/>
        <v>819</v>
      </c>
      <c r="Q64" s="56"/>
      <c r="R64" s="56">
        <f t="shared" si="29"/>
        <v>11390.470000000001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699.1500000000001</v>
      </c>
      <c r="F66" s="56">
        <f t="shared" si="33"/>
        <v>702.69</v>
      </c>
      <c r="G66" s="56">
        <f t="shared" si="33"/>
        <v>802.4000000000001</v>
      </c>
      <c r="H66" s="56">
        <f t="shared" si="33"/>
        <v>613.3050000000001</v>
      </c>
      <c r="I66" s="56">
        <f t="shared" si="33"/>
        <v>595.9000000000001</v>
      </c>
      <c r="J66" s="56">
        <f t="shared" si="33"/>
        <v>596.49</v>
      </c>
      <c r="K66" s="56">
        <f t="shared" si="33"/>
        <v>605.34</v>
      </c>
      <c r="L66" s="56">
        <f t="shared" si="33"/>
        <v>563.745</v>
      </c>
      <c r="M66" s="56">
        <f t="shared" si="33"/>
        <v>548.7</v>
      </c>
      <c r="N66" s="56">
        <f t="shared" si="33"/>
        <v>557.845</v>
      </c>
      <c r="O66" s="56">
        <f t="shared" si="33"/>
        <v>568.465</v>
      </c>
      <c r="P66" s="56">
        <f t="shared" si="33"/>
        <v>531</v>
      </c>
      <c r="Q66" s="56"/>
      <c r="R66" s="56">
        <f t="shared" si="29"/>
        <v>7385.030000000001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857.94</v>
      </c>
      <c r="F68" s="56">
        <f t="shared" si="35"/>
        <v>862.284</v>
      </c>
      <c r="G68" s="56">
        <f t="shared" si="35"/>
        <v>984.64</v>
      </c>
      <c r="H68" s="56">
        <f t="shared" si="35"/>
        <v>752.5980000000001</v>
      </c>
      <c r="I68" s="56">
        <f t="shared" si="35"/>
        <v>731.24</v>
      </c>
      <c r="J68" s="56">
        <f t="shared" si="35"/>
        <v>731.9639999999999</v>
      </c>
      <c r="K68" s="56">
        <f t="shared" si="35"/>
        <v>742.824</v>
      </c>
      <c r="L68" s="56">
        <f t="shared" si="35"/>
        <v>691.782</v>
      </c>
      <c r="M68" s="56">
        <f t="shared" si="35"/>
        <v>673.32</v>
      </c>
      <c r="N68" s="56">
        <f t="shared" si="35"/>
        <v>684.542</v>
      </c>
      <c r="O68" s="56">
        <f t="shared" si="35"/>
        <v>697.574</v>
      </c>
      <c r="P68" s="56">
        <f t="shared" si="35"/>
        <v>651.6</v>
      </c>
      <c r="Q68" s="56"/>
      <c r="R68" s="56">
        <f t="shared" si="29"/>
        <v>9062.308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47.059999999999945</v>
      </c>
      <c r="F69" s="56">
        <f aca="true" t="shared" si="36" ref="F69:P69">IF(F$7&gt;0,IF(F$12&gt;250,IF(F$12&gt;$B$12*0.75,0,(0.75*$B$12*$D$68-F$12*$D$68)),250*$D$68-F$12*$D$68),0)</f>
        <v>42.71600000000001</v>
      </c>
      <c r="G69" s="56">
        <f t="shared" si="36"/>
        <v>0</v>
      </c>
      <c r="H69" s="56">
        <f t="shared" si="36"/>
        <v>152.40199999999993</v>
      </c>
      <c r="I69" s="56">
        <f t="shared" si="36"/>
        <v>173.76</v>
      </c>
      <c r="J69" s="56">
        <f t="shared" si="36"/>
        <v>173.03600000000006</v>
      </c>
      <c r="K69" s="56">
        <f t="shared" si="36"/>
        <v>162.17600000000004</v>
      </c>
      <c r="L69" s="56">
        <f t="shared" si="36"/>
        <v>213.21799999999996</v>
      </c>
      <c r="M69" s="56">
        <f t="shared" si="36"/>
        <v>231.67999999999995</v>
      </c>
      <c r="N69" s="56">
        <f t="shared" si="36"/>
        <v>220.45799999999997</v>
      </c>
      <c r="O69" s="56">
        <f t="shared" si="36"/>
        <v>207.42600000000004</v>
      </c>
      <c r="P69" s="56">
        <f t="shared" si="36"/>
        <v>253.39999999999998</v>
      </c>
      <c r="Q69" s="56"/>
      <c r="R69" s="56">
        <f t="shared" si="29"/>
        <v>1877.3319999999999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6350.641599999999</v>
      </c>
      <c r="F71" s="56">
        <f aca="true" t="shared" si="38" ref="F71:P71">SUM(F62:F70)</f>
        <v>6296.2552</v>
      </c>
      <c r="G71" s="56">
        <f t="shared" si="38"/>
        <v>6910.1064</v>
      </c>
      <c r="H71" s="56">
        <f t="shared" si="38"/>
        <v>5534.7484</v>
      </c>
      <c r="I71" s="56">
        <f t="shared" si="38"/>
        <v>5644.4367999999995</v>
      </c>
      <c r="J71" s="56">
        <f t="shared" si="38"/>
        <v>6270.745599999999</v>
      </c>
      <c r="K71" s="56">
        <f t="shared" si="38"/>
        <v>6048.7552000000005</v>
      </c>
      <c r="L71" s="56">
        <f t="shared" si="38"/>
        <v>6042.6124</v>
      </c>
      <c r="M71" s="56">
        <f t="shared" si="38"/>
        <v>5343.3328</v>
      </c>
      <c r="N71" s="56">
        <f t="shared" si="38"/>
        <v>5366.5828</v>
      </c>
      <c r="O71" s="56">
        <f t="shared" si="38"/>
        <v>5456.9692</v>
      </c>
      <c r="P71" s="56">
        <f t="shared" si="38"/>
        <v>4963.2904</v>
      </c>
      <c r="Q71" s="56"/>
      <c r="R71" s="57">
        <f t="shared" si="29"/>
        <v>70228.4768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3241.0992</v>
      </c>
      <c r="F75" s="56">
        <f t="shared" si="41"/>
        <v>3181.8624</v>
      </c>
      <c r="G75" s="56">
        <f t="shared" si="41"/>
        <v>3444.1968</v>
      </c>
      <c r="H75" s="56">
        <f t="shared" si="41"/>
        <v>2682.5808</v>
      </c>
      <c r="I75" s="56">
        <f t="shared" si="41"/>
        <v>2826.4416</v>
      </c>
      <c r="J75" s="56">
        <f t="shared" si="41"/>
        <v>3410.3472</v>
      </c>
      <c r="K75" s="56">
        <f t="shared" si="41"/>
        <v>3181.8624</v>
      </c>
      <c r="L75" s="56">
        <f t="shared" si="41"/>
        <v>3274.9488</v>
      </c>
      <c r="M75" s="56">
        <f t="shared" si="41"/>
        <v>2657.1936</v>
      </c>
      <c r="N75" s="56">
        <f t="shared" si="41"/>
        <v>2657.1936</v>
      </c>
      <c r="O75" s="56">
        <f t="shared" si="41"/>
        <v>2716.4304</v>
      </c>
      <c r="P75" s="56">
        <f t="shared" si="41"/>
        <v>2344.0848</v>
      </c>
      <c r="Q75" s="56"/>
      <c r="R75" s="56">
        <f t="shared" si="40"/>
        <v>35618.24159999999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1403.04</v>
      </c>
      <c r="F76" s="56">
        <f t="shared" si="42"/>
        <v>1410.144</v>
      </c>
      <c r="G76" s="56">
        <f t="shared" si="42"/>
        <v>1610.24</v>
      </c>
      <c r="H76" s="56">
        <f t="shared" si="42"/>
        <v>1230.768</v>
      </c>
      <c r="I76" s="56">
        <f t="shared" si="42"/>
        <v>1195.84</v>
      </c>
      <c r="J76" s="56">
        <f t="shared" si="42"/>
        <v>1197.024</v>
      </c>
      <c r="K76" s="56">
        <f t="shared" si="42"/>
        <v>1214.7839999999999</v>
      </c>
      <c r="L76" s="56">
        <f t="shared" si="42"/>
        <v>1131.312</v>
      </c>
      <c r="M76" s="56">
        <f t="shared" si="42"/>
        <v>1101.12</v>
      </c>
      <c r="N76" s="56">
        <f t="shared" si="42"/>
        <v>1119.472</v>
      </c>
      <c r="O76" s="56">
        <f t="shared" si="42"/>
        <v>1140.7839999999999</v>
      </c>
      <c r="P76" s="56">
        <f t="shared" si="42"/>
        <v>1065.6</v>
      </c>
      <c r="Q76" s="56"/>
      <c r="R76" s="56">
        <f t="shared" si="40"/>
        <v>14820.128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1023.84</v>
      </c>
      <c r="F78" s="56">
        <f t="shared" si="44"/>
        <v>1029.0240000000001</v>
      </c>
      <c r="G78" s="56">
        <f t="shared" si="44"/>
        <v>1175.04</v>
      </c>
      <c r="H78" s="56">
        <f t="shared" si="44"/>
        <v>898.128</v>
      </c>
      <c r="I78" s="56">
        <f t="shared" si="44"/>
        <v>872.6400000000001</v>
      </c>
      <c r="J78" s="56">
        <f t="shared" si="44"/>
        <v>873.504</v>
      </c>
      <c r="K78" s="56">
        <f t="shared" si="44"/>
        <v>886.464</v>
      </c>
      <c r="L78" s="56">
        <f t="shared" si="44"/>
        <v>825.552</v>
      </c>
      <c r="M78" s="56">
        <f t="shared" si="44"/>
        <v>803.5200000000001</v>
      </c>
      <c r="N78" s="56">
        <f t="shared" si="44"/>
        <v>816.912</v>
      </c>
      <c r="O78" s="56">
        <f t="shared" si="44"/>
        <v>832.464</v>
      </c>
      <c r="P78" s="56">
        <f t="shared" si="44"/>
        <v>777.6</v>
      </c>
      <c r="Q78" s="56"/>
      <c r="R78" s="56">
        <f t="shared" si="40"/>
        <v>10814.688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1182.63</v>
      </c>
      <c r="F80" s="56">
        <f t="shared" si="46"/>
        <v>1188.618</v>
      </c>
      <c r="G80" s="56">
        <f t="shared" si="46"/>
        <v>1357.28</v>
      </c>
      <c r="H80" s="56">
        <f t="shared" si="46"/>
        <v>1037.421</v>
      </c>
      <c r="I80" s="56">
        <f t="shared" si="46"/>
        <v>1007.98</v>
      </c>
      <c r="J80" s="56">
        <f t="shared" si="46"/>
        <v>1008.978</v>
      </c>
      <c r="K80" s="56">
        <f t="shared" si="46"/>
        <v>1023.948</v>
      </c>
      <c r="L80" s="56">
        <f t="shared" si="46"/>
        <v>953.589</v>
      </c>
      <c r="M80" s="56">
        <f t="shared" si="46"/>
        <v>928.14</v>
      </c>
      <c r="N80" s="56">
        <f t="shared" si="46"/>
        <v>943.609</v>
      </c>
      <c r="O80" s="56">
        <f t="shared" si="46"/>
        <v>961.573</v>
      </c>
      <c r="P80" s="56">
        <f t="shared" si="46"/>
        <v>898.2</v>
      </c>
      <c r="Q80" s="56"/>
      <c r="R80" s="56">
        <f t="shared" si="40"/>
        <v>12491.966000000002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64.86999999999989</v>
      </c>
      <c r="F81" s="56">
        <f aca="true" t="shared" si="47" ref="F81:P81">IF(F$7&gt;0,IF(F12&gt;250,IF(F12&gt;$B$12*0.75,0,(0.75*$B$12*$D$80-F12*$D$80)),250*$D$80-F12*$D$80),0)</f>
        <v>58.88200000000006</v>
      </c>
      <c r="G81" s="56">
        <f t="shared" si="47"/>
        <v>0</v>
      </c>
      <c r="H81" s="56">
        <f t="shared" si="47"/>
        <v>210.07899999999995</v>
      </c>
      <c r="I81" s="56">
        <f t="shared" si="47"/>
        <v>239.51999999999998</v>
      </c>
      <c r="J81" s="56">
        <f t="shared" si="47"/>
        <v>238.52200000000005</v>
      </c>
      <c r="K81" s="56">
        <f t="shared" si="47"/>
        <v>223.55200000000002</v>
      </c>
      <c r="L81" s="56">
        <f t="shared" si="47"/>
        <v>293.91099999999994</v>
      </c>
      <c r="M81" s="56">
        <f t="shared" si="47"/>
        <v>319.36</v>
      </c>
      <c r="N81" s="56">
        <f t="shared" si="47"/>
        <v>303.89099999999996</v>
      </c>
      <c r="O81" s="56">
        <f t="shared" si="47"/>
        <v>285.927</v>
      </c>
      <c r="P81" s="56">
        <f t="shared" si="47"/>
        <v>349.29999999999995</v>
      </c>
      <c r="Q81" s="56"/>
      <c r="R81" s="56">
        <f t="shared" si="40"/>
        <v>2587.8140000000003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7115.4792</v>
      </c>
      <c r="F83" s="56">
        <f aca="true" t="shared" si="49" ref="F83:P83">SUM(F74:F82)</f>
        <v>7068.5304</v>
      </c>
      <c r="G83" s="56">
        <f t="shared" si="49"/>
        <v>7786.7568</v>
      </c>
      <c r="H83" s="56">
        <f t="shared" si="49"/>
        <v>6258.9767999999995</v>
      </c>
      <c r="I83" s="56">
        <f t="shared" si="49"/>
        <v>6342.4216000000015</v>
      </c>
      <c r="J83" s="56">
        <f t="shared" si="49"/>
        <v>6928.3751999999995</v>
      </c>
      <c r="K83" s="56">
        <f t="shared" si="49"/>
        <v>6730.6104</v>
      </c>
      <c r="L83" s="56">
        <f t="shared" si="49"/>
        <v>6679.3128</v>
      </c>
      <c r="M83" s="56">
        <f t="shared" si="49"/>
        <v>6009.3336</v>
      </c>
      <c r="N83" s="56">
        <f t="shared" si="49"/>
        <v>6041.0776000000005</v>
      </c>
      <c r="O83" s="56">
        <f t="shared" si="49"/>
        <v>6137.1784</v>
      </c>
      <c r="P83" s="56">
        <f t="shared" si="49"/>
        <v>5634.7848</v>
      </c>
      <c r="Q83" s="56"/>
      <c r="R83" s="57">
        <f t="shared" si="40"/>
        <v>78732.8376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B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141942</v>
      </c>
      <c r="F7" s="70">
        <v>259407</v>
      </c>
      <c r="G7" s="70">
        <v>164288</v>
      </c>
      <c r="H7" s="70">
        <v>114861</v>
      </c>
      <c r="I7" s="70">
        <v>96355</v>
      </c>
      <c r="J7" s="70">
        <v>108600</v>
      </c>
      <c r="K7" s="70">
        <v>150619</v>
      </c>
      <c r="L7" s="70">
        <v>116652</v>
      </c>
      <c r="M7" s="70">
        <v>89328</v>
      </c>
      <c r="N7" s="70">
        <v>110197</v>
      </c>
      <c r="O7" s="70">
        <v>196859</v>
      </c>
      <c r="P7" s="70">
        <v>142276</v>
      </c>
      <c r="R7" s="41">
        <f>SUM(E7:P7)</f>
        <v>1691384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542.2</v>
      </c>
      <c r="C10" s="37"/>
      <c r="D10" s="10" t="s">
        <v>5</v>
      </c>
      <c r="E10" s="70">
        <v>455.2</v>
      </c>
      <c r="F10" s="70">
        <v>542.2</v>
      </c>
      <c r="G10" s="70">
        <v>520.9</v>
      </c>
      <c r="H10" s="70">
        <v>477.5</v>
      </c>
      <c r="I10" s="70">
        <v>444.2</v>
      </c>
      <c r="J10" s="70">
        <v>365</v>
      </c>
      <c r="K10" s="70">
        <v>341.1</v>
      </c>
      <c r="L10" s="70">
        <v>344</v>
      </c>
      <c r="M10" s="70">
        <v>466.3</v>
      </c>
      <c r="N10" s="70">
        <v>498.6</v>
      </c>
      <c r="O10" s="70">
        <v>505.6</v>
      </c>
      <c r="P10" s="70">
        <v>448.7</v>
      </c>
      <c r="R10" s="41">
        <f>SUM(E10:P10)</f>
        <v>5409.3</v>
      </c>
      <c r="W10" s="15" t="s">
        <v>54</v>
      </c>
      <c r="X10" s="20"/>
    </row>
    <row r="11" spans="2:24" ht="15">
      <c r="B11" s="37">
        <f>MAX(E11:P11)</f>
        <v>542.2</v>
      </c>
      <c r="C11" s="37"/>
      <c r="D11" s="10" t="s">
        <v>6</v>
      </c>
      <c r="E11" s="70">
        <v>455.2</v>
      </c>
      <c r="F11" s="70">
        <v>542.2</v>
      </c>
      <c r="G11" s="70">
        <v>520.9</v>
      </c>
      <c r="H11" s="70">
        <v>477.5</v>
      </c>
      <c r="I11" s="70">
        <v>444.2</v>
      </c>
      <c r="J11" s="70">
        <v>365</v>
      </c>
      <c r="K11" s="70">
        <v>341.1</v>
      </c>
      <c r="L11" s="70">
        <v>344</v>
      </c>
      <c r="M11" s="70">
        <v>466.3</v>
      </c>
      <c r="N11" s="70">
        <v>498.6</v>
      </c>
      <c r="O11" s="70">
        <v>505.6</v>
      </c>
      <c r="P11" s="70">
        <v>448.7</v>
      </c>
      <c r="R11" s="41">
        <f>SUM(E11:P11)</f>
        <v>5409.3</v>
      </c>
      <c r="W11" s="15" t="s">
        <v>55</v>
      </c>
      <c r="X11" s="20"/>
    </row>
    <row r="12" spans="2:24" ht="15">
      <c r="B12" s="37">
        <f>MAX(E12:P12)</f>
        <v>542.2</v>
      </c>
      <c r="C12" s="37"/>
      <c r="D12" s="10" t="s">
        <v>7</v>
      </c>
      <c r="E12" s="70">
        <v>455.2</v>
      </c>
      <c r="F12" s="70">
        <v>542.2</v>
      </c>
      <c r="G12" s="70">
        <v>520.9</v>
      </c>
      <c r="H12" s="70">
        <v>477.5</v>
      </c>
      <c r="I12" s="70">
        <v>444.2</v>
      </c>
      <c r="J12" s="70">
        <v>365</v>
      </c>
      <c r="K12" s="70">
        <v>341.1</v>
      </c>
      <c r="L12" s="70">
        <v>344</v>
      </c>
      <c r="M12" s="70">
        <v>466.3</v>
      </c>
      <c r="N12" s="70">
        <v>498.6</v>
      </c>
      <c r="O12" s="70">
        <v>505.6</v>
      </c>
      <c r="P12" s="70">
        <v>448.7</v>
      </c>
      <c r="R12" s="41">
        <f>SUM(E12:P12)</f>
        <v>5409.3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12137.57092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17604.39682</v>
      </c>
      <c r="G15" s="59">
        <f t="shared" si="0"/>
        <v>13926.101880000002</v>
      </c>
      <c r="H15" s="59">
        <f t="shared" si="0"/>
        <v>11522.32386</v>
      </c>
      <c r="I15" s="59">
        <f t="shared" si="0"/>
        <v>10362.6433</v>
      </c>
      <c r="J15" s="59">
        <f t="shared" si="0"/>
        <v>9796.0195</v>
      </c>
      <c r="K15" s="59">
        <f t="shared" si="0"/>
        <v>11032.87344</v>
      </c>
      <c r="L15" s="59">
        <f t="shared" si="0"/>
        <v>9864.89302</v>
      </c>
      <c r="M15" s="59">
        <f t="shared" si="0"/>
        <v>10451.45428</v>
      </c>
      <c r="N15" s="59">
        <f t="shared" si="0"/>
        <v>11679.22422</v>
      </c>
      <c r="O15" s="59">
        <f t="shared" si="0"/>
        <v>14841.536340000002</v>
      </c>
      <c r="P15" s="59">
        <f t="shared" si="0"/>
        <v>12050.352759999998</v>
      </c>
      <c r="Q15" s="59"/>
      <c r="R15" s="59">
        <f t="shared" si="0"/>
        <v>145269.39034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12137.57092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17604.39682</v>
      </c>
      <c r="G16" s="60">
        <f t="shared" si="1"/>
        <v>13926.101880000002</v>
      </c>
      <c r="H16" s="60">
        <f t="shared" si="1"/>
        <v>11522.32386</v>
      </c>
      <c r="I16" s="60">
        <f t="shared" si="1"/>
        <v>10362.6433</v>
      </c>
      <c r="J16" s="60">
        <f t="shared" si="1"/>
        <v>9796.0195</v>
      </c>
      <c r="K16" s="60">
        <f t="shared" si="1"/>
        <v>11032.87344</v>
      </c>
      <c r="L16" s="60">
        <f t="shared" si="1"/>
        <v>9864.89302</v>
      </c>
      <c r="M16" s="60">
        <f t="shared" si="1"/>
        <v>10451.45428</v>
      </c>
      <c r="N16" s="60">
        <f t="shared" si="1"/>
        <v>11679.22422</v>
      </c>
      <c r="O16" s="60">
        <f t="shared" si="1"/>
        <v>14841.536340000002</v>
      </c>
      <c r="P16" s="60">
        <f t="shared" si="1"/>
        <v>12050.352759999998</v>
      </c>
      <c r="Q16" s="60"/>
      <c r="R16" s="60">
        <f t="shared" si="1"/>
        <v>145269.39034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13094.1495</v>
      </c>
      <c r="F23" s="56">
        <f t="shared" si="5"/>
        <v>23930.29575</v>
      </c>
      <c r="G23" s="56">
        <f t="shared" si="5"/>
        <v>15155.568</v>
      </c>
      <c r="H23" s="56">
        <f t="shared" si="5"/>
        <v>10595.92725</v>
      </c>
      <c r="I23" s="56">
        <f t="shared" si="5"/>
        <v>8888.74875</v>
      </c>
      <c r="J23" s="56">
        <f t="shared" si="5"/>
        <v>10018.35</v>
      </c>
      <c r="K23" s="56">
        <f t="shared" si="5"/>
        <v>13894.60275</v>
      </c>
      <c r="L23" s="56">
        <f t="shared" si="5"/>
        <v>10761.146999999999</v>
      </c>
      <c r="M23" s="56">
        <f t="shared" si="5"/>
        <v>8240.508</v>
      </c>
      <c r="N23" s="56">
        <f t="shared" si="5"/>
        <v>10165.67325</v>
      </c>
      <c r="O23" s="56">
        <f t="shared" si="5"/>
        <v>18160.24275</v>
      </c>
      <c r="P23" s="56">
        <f t="shared" si="5"/>
        <v>13124.961</v>
      </c>
      <c r="Q23" s="56"/>
      <c r="R23" s="56">
        <f t="shared" si="4"/>
        <v>156030.17400000003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13129.1495</v>
      </c>
      <c r="F24" s="56">
        <f aca="true" t="shared" si="6" ref="F24:P24">F22+F23</f>
        <v>23965.29575</v>
      </c>
      <c r="G24" s="56">
        <f t="shared" si="6"/>
        <v>15190.568</v>
      </c>
      <c r="H24" s="56">
        <f t="shared" si="6"/>
        <v>10630.92725</v>
      </c>
      <c r="I24" s="56">
        <f t="shared" si="6"/>
        <v>8923.74875</v>
      </c>
      <c r="J24" s="56">
        <f t="shared" si="6"/>
        <v>10053.35</v>
      </c>
      <c r="K24" s="56">
        <f t="shared" si="6"/>
        <v>13929.60275</v>
      </c>
      <c r="L24" s="56">
        <f t="shared" si="6"/>
        <v>10796.146999999999</v>
      </c>
      <c r="M24" s="56">
        <f t="shared" si="6"/>
        <v>8275.508</v>
      </c>
      <c r="N24" s="56">
        <f t="shared" si="6"/>
        <v>10200.67325</v>
      </c>
      <c r="O24" s="56">
        <f t="shared" si="6"/>
        <v>18195.24275</v>
      </c>
      <c r="P24" s="56">
        <f t="shared" si="6"/>
        <v>13159.961</v>
      </c>
      <c r="Q24" s="56"/>
      <c r="R24" s="57">
        <f t="shared" si="4"/>
        <v>156450.17400000003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14272.2681</v>
      </c>
      <c r="F28" s="56">
        <f t="shared" si="8"/>
        <v>26083.37385</v>
      </c>
      <c r="G28" s="56">
        <f t="shared" si="8"/>
        <v>16519.1584</v>
      </c>
      <c r="H28" s="56">
        <f t="shared" si="8"/>
        <v>11549.27355</v>
      </c>
      <c r="I28" s="56">
        <f t="shared" si="8"/>
        <v>9688.49525</v>
      </c>
      <c r="J28" s="56">
        <f t="shared" si="8"/>
        <v>10919.73</v>
      </c>
      <c r="K28" s="56">
        <f t="shared" si="8"/>
        <v>15144.74045</v>
      </c>
      <c r="L28" s="56">
        <f t="shared" si="8"/>
        <v>11729.3586</v>
      </c>
      <c r="M28" s="56">
        <f t="shared" si="8"/>
        <v>8981.9304</v>
      </c>
      <c r="N28" s="56">
        <f t="shared" si="8"/>
        <v>11080.30835</v>
      </c>
      <c r="O28" s="56">
        <f t="shared" si="8"/>
        <v>19794.172450000002</v>
      </c>
      <c r="P28" s="56">
        <f t="shared" si="8"/>
        <v>14305.8518</v>
      </c>
      <c r="Q28" s="56"/>
      <c r="R28" s="56">
        <f t="shared" si="4"/>
        <v>170068.6612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14312.2681</v>
      </c>
      <c r="F29" s="56">
        <f aca="true" t="shared" si="9" ref="F29:P29">F28+F27</f>
        <v>26123.37385</v>
      </c>
      <c r="G29" s="56">
        <f t="shared" si="9"/>
        <v>16559.1584</v>
      </c>
      <c r="H29" s="56">
        <f t="shared" si="9"/>
        <v>11589.27355</v>
      </c>
      <c r="I29" s="56">
        <f t="shared" si="9"/>
        <v>9728.49525</v>
      </c>
      <c r="J29" s="56">
        <f t="shared" si="9"/>
        <v>10959.73</v>
      </c>
      <c r="K29" s="56">
        <f t="shared" si="9"/>
        <v>15184.74045</v>
      </c>
      <c r="L29" s="56">
        <f t="shared" si="9"/>
        <v>11769.3586</v>
      </c>
      <c r="M29" s="56">
        <f t="shared" si="9"/>
        <v>9021.9304</v>
      </c>
      <c r="N29" s="56">
        <f t="shared" si="9"/>
        <v>11120.30835</v>
      </c>
      <c r="O29" s="56">
        <f t="shared" si="9"/>
        <v>19834.172450000002</v>
      </c>
      <c r="P29" s="56">
        <f t="shared" si="9"/>
        <v>14345.8518</v>
      </c>
      <c r="Q29" s="56"/>
      <c r="R29" s="57">
        <f t="shared" si="4"/>
        <v>170548.6612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10560.484799999998</v>
      </c>
      <c r="F33" s="56">
        <f t="shared" si="11"/>
        <v>19299.8808</v>
      </c>
      <c r="G33" s="56">
        <f t="shared" si="11"/>
        <v>12223.027199999999</v>
      </c>
      <c r="H33" s="56">
        <f t="shared" si="11"/>
        <v>8545.658399999998</v>
      </c>
      <c r="I33" s="56">
        <f t="shared" si="11"/>
        <v>7168.811999999999</v>
      </c>
      <c r="J33" s="56">
        <f t="shared" si="11"/>
        <v>8079.839999999999</v>
      </c>
      <c r="K33" s="56">
        <f t="shared" si="11"/>
        <v>11206.0536</v>
      </c>
      <c r="L33" s="56">
        <f t="shared" si="11"/>
        <v>8678.9088</v>
      </c>
      <c r="M33" s="56">
        <f t="shared" si="11"/>
        <v>6646.003199999999</v>
      </c>
      <c r="N33" s="56">
        <f t="shared" si="11"/>
        <v>8198.656799999999</v>
      </c>
      <c r="O33" s="56">
        <f t="shared" si="11"/>
        <v>14646.309599999999</v>
      </c>
      <c r="P33" s="56">
        <f t="shared" si="11"/>
        <v>10585.3344</v>
      </c>
      <c r="Q33" s="56"/>
      <c r="R33" s="56">
        <f t="shared" si="4"/>
        <v>125838.96959999998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10595.484799999998</v>
      </c>
      <c r="F34" s="56">
        <f aca="true" t="shared" si="12" ref="F34:P34">F32+F33</f>
        <v>19334.8808</v>
      </c>
      <c r="G34" s="56">
        <f t="shared" si="12"/>
        <v>12258.027199999999</v>
      </c>
      <c r="H34" s="56">
        <f t="shared" si="12"/>
        <v>8580.658399999998</v>
      </c>
      <c r="I34" s="56">
        <f t="shared" si="12"/>
        <v>7203.811999999999</v>
      </c>
      <c r="J34" s="56">
        <f t="shared" si="12"/>
        <v>8114.839999999999</v>
      </c>
      <c r="K34" s="56">
        <f t="shared" si="12"/>
        <v>11241.0536</v>
      </c>
      <c r="L34" s="56">
        <f t="shared" si="12"/>
        <v>8713.9088</v>
      </c>
      <c r="M34" s="56">
        <f t="shared" si="12"/>
        <v>6681.003199999999</v>
      </c>
      <c r="N34" s="56">
        <f t="shared" si="12"/>
        <v>8233.656799999999</v>
      </c>
      <c r="O34" s="56">
        <f t="shared" si="12"/>
        <v>14681.309599999999</v>
      </c>
      <c r="P34" s="56">
        <f t="shared" si="12"/>
        <v>10620.3344</v>
      </c>
      <c r="Q34" s="56"/>
      <c r="R34" s="57">
        <f t="shared" si="4"/>
        <v>126258.96959999998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11683.246019999999</v>
      </c>
      <c r="F38" s="56">
        <f t="shared" si="14"/>
        <v>21351.79017</v>
      </c>
      <c r="G38" s="56">
        <f t="shared" si="14"/>
        <v>13522.545279999998</v>
      </c>
      <c r="H38" s="56">
        <f t="shared" si="14"/>
        <v>9454.20891</v>
      </c>
      <c r="I38" s="56">
        <f t="shared" si="14"/>
        <v>7930.980049999999</v>
      </c>
      <c r="J38" s="56">
        <f t="shared" si="14"/>
        <v>8938.866</v>
      </c>
      <c r="K38" s="56">
        <f t="shared" si="14"/>
        <v>12397.44989</v>
      </c>
      <c r="L38" s="56">
        <f t="shared" si="14"/>
        <v>9601.626119999999</v>
      </c>
      <c r="M38" s="56">
        <f t="shared" si="14"/>
        <v>7352.58768</v>
      </c>
      <c r="N38" s="56">
        <f t="shared" si="14"/>
        <v>9070.315069999999</v>
      </c>
      <c r="O38" s="56">
        <f t="shared" si="14"/>
        <v>16203.464289999998</v>
      </c>
      <c r="P38" s="56">
        <f t="shared" si="14"/>
        <v>11710.73756</v>
      </c>
      <c r="Q38" s="56"/>
      <c r="R38" s="56">
        <f t="shared" si="4"/>
        <v>139217.81704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11723.246019999999</v>
      </c>
      <c r="F39" s="56">
        <f t="shared" si="15"/>
        <v>21391.79017</v>
      </c>
      <c r="G39" s="56">
        <f t="shared" si="15"/>
        <v>13562.545279999998</v>
      </c>
      <c r="H39" s="56">
        <f t="shared" si="15"/>
        <v>9494.20891</v>
      </c>
      <c r="I39" s="56">
        <f t="shared" si="15"/>
        <v>7970.980049999999</v>
      </c>
      <c r="J39" s="56">
        <f t="shared" si="15"/>
        <v>8978.866</v>
      </c>
      <c r="K39" s="56">
        <f t="shared" si="15"/>
        <v>12437.44989</v>
      </c>
      <c r="L39" s="56">
        <f t="shared" si="15"/>
        <v>9641.626119999999</v>
      </c>
      <c r="M39" s="56">
        <f t="shared" si="15"/>
        <v>7392.58768</v>
      </c>
      <c r="N39" s="56">
        <f t="shared" si="15"/>
        <v>9110.315069999999</v>
      </c>
      <c r="O39" s="56">
        <f t="shared" si="15"/>
        <v>16243.464289999998</v>
      </c>
      <c r="P39" s="56">
        <f t="shared" si="15"/>
        <v>11750.73756</v>
      </c>
      <c r="Q39" s="56"/>
      <c r="R39" s="57">
        <f t="shared" si="4"/>
        <v>139697.81704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5058.8128799999995</v>
      </c>
      <c r="F43" s="56">
        <f t="shared" si="17"/>
        <v>9245.26548</v>
      </c>
      <c r="G43" s="56">
        <f t="shared" si="17"/>
        <v>5855.224319999999</v>
      </c>
      <c r="H43" s="56">
        <f t="shared" si="17"/>
        <v>4093.6460399999996</v>
      </c>
      <c r="I43" s="56">
        <f t="shared" si="17"/>
        <v>3434.0921999999996</v>
      </c>
      <c r="J43" s="56">
        <f t="shared" si="17"/>
        <v>3870.504</v>
      </c>
      <c r="K43" s="56">
        <f t="shared" si="17"/>
        <v>5368.061159999999</v>
      </c>
      <c r="L43" s="56">
        <f t="shared" si="17"/>
        <v>4157.47728</v>
      </c>
      <c r="M43" s="56">
        <f t="shared" si="17"/>
        <v>3183.64992</v>
      </c>
      <c r="N43" s="56">
        <f t="shared" si="17"/>
        <v>3927.4210799999996</v>
      </c>
      <c r="O43" s="56">
        <f t="shared" si="17"/>
        <v>7016.05476</v>
      </c>
      <c r="P43" s="56">
        <f t="shared" si="17"/>
        <v>5070.71664</v>
      </c>
      <c r="Q43" s="56"/>
      <c r="R43" s="56">
        <f t="shared" si="4"/>
        <v>60280.92576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6964.56</v>
      </c>
      <c r="F44" s="56">
        <f>F10*$D$44</f>
        <v>8295.660000000002</v>
      </c>
      <c r="G44" s="56">
        <f>G10*$D$44</f>
        <v>7969.77</v>
      </c>
      <c r="H44" s="56"/>
      <c r="I44" s="56"/>
      <c r="J44" s="56"/>
      <c r="K44" s="56"/>
      <c r="L44" s="56"/>
      <c r="M44" s="56"/>
      <c r="N44" s="56"/>
      <c r="O44" s="56">
        <f>O10*$D$44</f>
        <v>7735.68</v>
      </c>
      <c r="P44" s="56">
        <f>P10*$D$44</f>
        <v>6865.110000000001</v>
      </c>
      <c r="Q44" s="56"/>
      <c r="R44" s="56">
        <f t="shared" si="4"/>
        <v>37830.78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6303</v>
      </c>
      <c r="I46" s="56">
        <f aca="true" t="shared" si="18" ref="I46:N46">I10*$D$46</f>
        <v>5863.44</v>
      </c>
      <c r="J46" s="56">
        <f t="shared" si="18"/>
        <v>4818</v>
      </c>
      <c r="K46" s="56">
        <f t="shared" si="18"/>
        <v>4502.52</v>
      </c>
      <c r="L46" s="56">
        <f t="shared" si="18"/>
        <v>4540.8</v>
      </c>
      <c r="M46" s="56">
        <f t="shared" si="18"/>
        <v>6155.16</v>
      </c>
      <c r="N46" s="56">
        <f t="shared" si="18"/>
        <v>6581.5199999999995</v>
      </c>
      <c r="O46" s="56"/>
      <c r="P46" s="56"/>
      <c r="Q46" s="56"/>
      <c r="R46" s="56">
        <f t="shared" si="4"/>
        <v>38764.439999999995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12113.372879999999</v>
      </c>
      <c r="F49" s="56">
        <f aca="true" t="shared" si="21" ref="F49:P49">SUM(F42:F48)</f>
        <v>17630.92548</v>
      </c>
      <c r="G49" s="56">
        <f t="shared" si="21"/>
        <v>13914.99432</v>
      </c>
      <c r="H49" s="56">
        <f t="shared" si="21"/>
        <v>10486.64604</v>
      </c>
      <c r="I49" s="56">
        <f t="shared" si="21"/>
        <v>9387.5322</v>
      </c>
      <c r="J49" s="56">
        <f t="shared" si="21"/>
        <v>8778.504</v>
      </c>
      <c r="K49" s="56">
        <f t="shared" si="21"/>
        <v>9960.58116</v>
      </c>
      <c r="L49" s="56">
        <f t="shared" si="21"/>
        <v>8788.27728</v>
      </c>
      <c r="M49" s="56">
        <f t="shared" si="21"/>
        <v>9428.80992</v>
      </c>
      <c r="N49" s="56">
        <f t="shared" si="21"/>
        <v>10598.941079999999</v>
      </c>
      <c r="O49" s="56">
        <f t="shared" si="21"/>
        <v>14841.73476</v>
      </c>
      <c r="P49" s="56">
        <f t="shared" si="21"/>
        <v>12025.82664</v>
      </c>
      <c r="Q49" s="56"/>
      <c r="R49" s="57">
        <f t="shared" si="4"/>
        <v>137956.14575999998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5067.3294000000005</v>
      </c>
      <c r="F53" s="56">
        <f t="shared" si="23"/>
        <v>9260.8299</v>
      </c>
      <c r="G53" s="56">
        <f t="shared" si="23"/>
        <v>5865.0816</v>
      </c>
      <c r="H53" s="56">
        <f t="shared" si="23"/>
        <v>4100.5377</v>
      </c>
      <c r="I53" s="56">
        <f t="shared" si="23"/>
        <v>3439.8735</v>
      </c>
      <c r="J53" s="56">
        <f t="shared" si="23"/>
        <v>3877.0200000000004</v>
      </c>
      <c r="K53" s="56">
        <f t="shared" si="23"/>
        <v>5377.098300000001</v>
      </c>
      <c r="L53" s="56">
        <f t="shared" si="23"/>
        <v>4164.4764000000005</v>
      </c>
      <c r="M53" s="56">
        <f t="shared" si="23"/>
        <v>3189.0096000000003</v>
      </c>
      <c r="N53" s="56">
        <f t="shared" si="23"/>
        <v>3934.0329</v>
      </c>
      <c r="O53" s="56">
        <f t="shared" si="23"/>
        <v>7027.866300000001</v>
      </c>
      <c r="P53" s="56">
        <f t="shared" si="23"/>
        <v>5079.2532</v>
      </c>
      <c r="Q53" s="56"/>
      <c r="R53" s="56">
        <f t="shared" si="4"/>
        <v>60382.4088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8198.152</v>
      </c>
      <c r="F54" s="56">
        <f>F10*$D$54</f>
        <v>9765.022</v>
      </c>
      <c r="G54" s="56">
        <f>G10*$D$54</f>
        <v>9381.409</v>
      </c>
      <c r="H54" s="56"/>
      <c r="I54" s="56"/>
      <c r="J54" s="56"/>
      <c r="K54" s="56"/>
      <c r="L54" s="56"/>
      <c r="M54" s="56"/>
      <c r="N54" s="56"/>
      <c r="O54" s="56">
        <f>$D$54*O10</f>
        <v>9105.856000000002</v>
      </c>
      <c r="P54" s="56">
        <f>$D$54*P10</f>
        <v>8081.087</v>
      </c>
      <c r="Q54" s="56"/>
      <c r="R54" s="56">
        <f t="shared" si="4"/>
        <v>44531.526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7597.025</v>
      </c>
      <c r="I56" s="56">
        <f aca="true" t="shared" si="24" ref="I56:N56">I10*$D$56</f>
        <v>7067.222</v>
      </c>
      <c r="J56" s="56">
        <f t="shared" si="24"/>
        <v>5807.15</v>
      </c>
      <c r="K56" s="56">
        <f t="shared" si="24"/>
        <v>5426.901000000001</v>
      </c>
      <c r="L56" s="56">
        <f t="shared" si="24"/>
        <v>5473.04</v>
      </c>
      <c r="M56" s="56">
        <f t="shared" si="24"/>
        <v>7418.8330000000005</v>
      </c>
      <c r="N56" s="56">
        <f t="shared" si="24"/>
        <v>7932.726000000001</v>
      </c>
      <c r="O56" s="56"/>
      <c r="P56" s="56"/>
      <c r="Q56" s="56"/>
      <c r="R56" s="56">
        <f t="shared" si="4"/>
        <v>46722.897000000004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13355.4814</v>
      </c>
      <c r="F59" s="56">
        <f aca="true" t="shared" si="27" ref="F59:P59">SUM(F52:F58)</f>
        <v>19115.8519</v>
      </c>
      <c r="G59" s="56">
        <f t="shared" si="27"/>
        <v>15336.490600000001</v>
      </c>
      <c r="H59" s="56">
        <f t="shared" si="27"/>
        <v>11787.562699999999</v>
      </c>
      <c r="I59" s="56">
        <f t="shared" si="27"/>
        <v>10597.0955</v>
      </c>
      <c r="J59" s="56">
        <f t="shared" si="27"/>
        <v>9774.17</v>
      </c>
      <c r="K59" s="56">
        <f t="shared" si="27"/>
        <v>10893.999300000001</v>
      </c>
      <c r="L59" s="56">
        <f t="shared" si="27"/>
        <v>9727.5164</v>
      </c>
      <c r="M59" s="56">
        <f t="shared" si="27"/>
        <v>10697.8426</v>
      </c>
      <c r="N59" s="56">
        <f t="shared" si="27"/>
        <v>11956.7589</v>
      </c>
      <c r="O59" s="56">
        <f t="shared" si="27"/>
        <v>16223.722300000001</v>
      </c>
      <c r="P59" s="56">
        <f t="shared" si="27"/>
        <v>13250.3402</v>
      </c>
      <c r="Q59" s="56"/>
      <c r="R59" s="57">
        <f t="shared" si="4"/>
        <v>152716.8318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5355.47166</v>
      </c>
      <c r="F63" s="56">
        <f t="shared" si="30"/>
        <v>9787.42611</v>
      </c>
      <c r="G63" s="56">
        <f t="shared" si="30"/>
        <v>6198.58624</v>
      </c>
      <c r="H63" s="56">
        <f t="shared" si="30"/>
        <v>4333.70553</v>
      </c>
      <c r="I63" s="56">
        <f t="shared" si="30"/>
        <v>3635.47415</v>
      </c>
      <c r="J63" s="56">
        <f t="shared" si="30"/>
        <v>4097.478</v>
      </c>
      <c r="K63" s="56">
        <f t="shared" si="30"/>
        <v>5682.85487</v>
      </c>
      <c r="L63" s="56">
        <f t="shared" si="30"/>
        <v>4401.27996</v>
      </c>
      <c r="M63" s="56">
        <f t="shared" si="30"/>
        <v>3370.34544</v>
      </c>
      <c r="N63" s="56">
        <f t="shared" si="30"/>
        <v>4157.7328099999995</v>
      </c>
      <c r="O63" s="56">
        <f t="shared" si="30"/>
        <v>7427.49007</v>
      </c>
      <c r="P63" s="56">
        <f t="shared" si="30"/>
        <v>5368.07348</v>
      </c>
      <c r="Q63" s="56"/>
      <c r="R63" s="56">
        <f t="shared" si="29"/>
        <v>63815.918320000004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2071.16</v>
      </c>
      <c r="F64" s="56">
        <f t="shared" si="31"/>
        <v>2467.01</v>
      </c>
      <c r="G64" s="56">
        <f t="shared" si="31"/>
        <v>2370.095</v>
      </c>
      <c r="H64" s="56">
        <f t="shared" si="31"/>
        <v>2172.625</v>
      </c>
      <c r="I64" s="56">
        <f t="shared" si="31"/>
        <v>2021.11</v>
      </c>
      <c r="J64" s="56">
        <f t="shared" si="31"/>
        <v>1660.75</v>
      </c>
      <c r="K64" s="56">
        <f t="shared" si="31"/>
        <v>1552.005</v>
      </c>
      <c r="L64" s="56">
        <f t="shared" si="31"/>
        <v>1565.2</v>
      </c>
      <c r="M64" s="56">
        <f t="shared" si="31"/>
        <v>2121.665</v>
      </c>
      <c r="N64" s="56">
        <f t="shared" si="31"/>
        <v>2268.63</v>
      </c>
      <c r="O64" s="56">
        <f t="shared" si="31"/>
        <v>2300.48</v>
      </c>
      <c r="P64" s="56">
        <f t="shared" si="31"/>
        <v>2041.5849999999998</v>
      </c>
      <c r="Q64" s="56"/>
      <c r="R64" s="56">
        <f t="shared" si="29"/>
        <v>24612.315000000002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1342.8400000000001</v>
      </c>
      <c r="F66" s="56">
        <f t="shared" si="33"/>
        <v>1599.4900000000002</v>
      </c>
      <c r="G66" s="56">
        <f t="shared" si="33"/>
        <v>1536.655</v>
      </c>
      <c r="H66" s="56">
        <f t="shared" si="33"/>
        <v>1408.625</v>
      </c>
      <c r="I66" s="56">
        <f t="shared" si="33"/>
        <v>1310.39</v>
      </c>
      <c r="J66" s="56">
        <f t="shared" si="33"/>
        <v>1076.75</v>
      </c>
      <c r="K66" s="56">
        <f t="shared" si="33"/>
        <v>1006.2450000000001</v>
      </c>
      <c r="L66" s="56">
        <f t="shared" si="33"/>
        <v>1014.8000000000001</v>
      </c>
      <c r="M66" s="56">
        <f t="shared" si="33"/>
        <v>1375.585</v>
      </c>
      <c r="N66" s="56">
        <f t="shared" si="33"/>
        <v>1470.8700000000001</v>
      </c>
      <c r="O66" s="56">
        <f t="shared" si="33"/>
        <v>1491.5200000000002</v>
      </c>
      <c r="P66" s="56">
        <f t="shared" si="33"/>
        <v>1323.665</v>
      </c>
      <c r="Q66" s="56"/>
      <c r="R66" s="56">
        <f t="shared" si="29"/>
        <v>15957.435000000001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1647.824</v>
      </c>
      <c r="F68" s="56">
        <f t="shared" si="35"/>
        <v>1962.7640000000001</v>
      </c>
      <c r="G68" s="56">
        <f t="shared" si="35"/>
        <v>1885.658</v>
      </c>
      <c r="H68" s="56">
        <f t="shared" si="35"/>
        <v>1728.55</v>
      </c>
      <c r="I68" s="56">
        <f t="shared" si="35"/>
        <v>1608.004</v>
      </c>
      <c r="J68" s="56">
        <f t="shared" si="35"/>
        <v>1321.3</v>
      </c>
      <c r="K68" s="56">
        <f t="shared" si="35"/>
        <v>1234.7820000000002</v>
      </c>
      <c r="L68" s="56">
        <f t="shared" si="35"/>
        <v>1245.28</v>
      </c>
      <c r="M68" s="56">
        <f t="shared" si="35"/>
        <v>1688.006</v>
      </c>
      <c r="N68" s="56">
        <f t="shared" si="35"/>
        <v>1804.9320000000002</v>
      </c>
      <c r="O68" s="56">
        <f t="shared" si="35"/>
        <v>1830.2720000000002</v>
      </c>
      <c r="P68" s="56">
        <f t="shared" si="35"/>
        <v>1624.294</v>
      </c>
      <c r="Q68" s="56"/>
      <c r="R68" s="56">
        <f t="shared" si="29"/>
        <v>19581.666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0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150.77300000000014</v>
      </c>
      <c r="K69" s="56">
        <f t="shared" si="36"/>
        <v>237.29099999999994</v>
      </c>
      <c r="L69" s="56">
        <f t="shared" si="36"/>
        <v>226.79300000000012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614.8570000000002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10617.29566</v>
      </c>
      <c r="F71" s="56">
        <f aca="true" t="shared" si="38" ref="F71:P71">SUM(F62:F70)</f>
        <v>16016.69011</v>
      </c>
      <c r="G71" s="56">
        <f t="shared" si="38"/>
        <v>12190.99424</v>
      </c>
      <c r="H71" s="56">
        <f t="shared" si="38"/>
        <v>9843.50553</v>
      </c>
      <c r="I71" s="56">
        <f t="shared" si="38"/>
        <v>8774.978149999999</v>
      </c>
      <c r="J71" s="56">
        <f t="shared" si="38"/>
        <v>8507.051</v>
      </c>
      <c r="K71" s="56">
        <f t="shared" si="38"/>
        <v>9913.177870000001</v>
      </c>
      <c r="L71" s="56">
        <f t="shared" si="38"/>
        <v>8653.35296</v>
      </c>
      <c r="M71" s="56">
        <f t="shared" si="38"/>
        <v>8755.60144</v>
      </c>
      <c r="N71" s="56">
        <f t="shared" si="38"/>
        <v>9902.16481</v>
      </c>
      <c r="O71" s="56">
        <f t="shared" si="38"/>
        <v>13249.76207</v>
      </c>
      <c r="P71" s="56">
        <f t="shared" si="38"/>
        <v>10557.617479999999</v>
      </c>
      <c r="Q71" s="56"/>
      <c r="R71" s="57">
        <f t="shared" si="29"/>
        <v>126982.19132000001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5004.87492</v>
      </c>
      <c r="F75" s="56">
        <f t="shared" si="41"/>
        <v>9146.69082</v>
      </c>
      <c r="G75" s="56">
        <f t="shared" si="41"/>
        <v>5792.79488</v>
      </c>
      <c r="H75" s="56">
        <f t="shared" si="41"/>
        <v>4049.99886</v>
      </c>
      <c r="I75" s="56">
        <f t="shared" si="41"/>
        <v>3397.4773</v>
      </c>
      <c r="J75" s="56">
        <f t="shared" si="41"/>
        <v>3829.236</v>
      </c>
      <c r="K75" s="56">
        <f t="shared" si="41"/>
        <v>5310.82594</v>
      </c>
      <c r="L75" s="56">
        <f t="shared" si="41"/>
        <v>4113.14952</v>
      </c>
      <c r="M75" s="56">
        <f t="shared" si="41"/>
        <v>3149.70528</v>
      </c>
      <c r="N75" s="56">
        <f t="shared" si="41"/>
        <v>3885.54622</v>
      </c>
      <c r="O75" s="56">
        <f t="shared" si="41"/>
        <v>6941.24834</v>
      </c>
      <c r="P75" s="56">
        <f t="shared" si="41"/>
        <v>5016.65176</v>
      </c>
      <c r="Q75" s="56"/>
      <c r="R75" s="56">
        <f t="shared" si="40"/>
        <v>59638.19984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2694.784</v>
      </c>
      <c r="F76" s="56">
        <f t="shared" si="42"/>
        <v>3209.824</v>
      </c>
      <c r="G76" s="56">
        <f t="shared" si="42"/>
        <v>3083.7279999999996</v>
      </c>
      <c r="H76" s="56">
        <f t="shared" si="42"/>
        <v>2826.8</v>
      </c>
      <c r="I76" s="56">
        <f t="shared" si="42"/>
        <v>2629.6639999999998</v>
      </c>
      <c r="J76" s="56">
        <f t="shared" si="42"/>
        <v>2160.8</v>
      </c>
      <c r="K76" s="56">
        <f t="shared" si="42"/>
        <v>2019.3120000000001</v>
      </c>
      <c r="L76" s="56">
        <f t="shared" si="42"/>
        <v>2036.48</v>
      </c>
      <c r="M76" s="56">
        <f t="shared" si="42"/>
        <v>2760.496</v>
      </c>
      <c r="N76" s="56">
        <f t="shared" si="42"/>
        <v>2951.712</v>
      </c>
      <c r="O76" s="56">
        <f t="shared" si="42"/>
        <v>2993.152</v>
      </c>
      <c r="P76" s="56">
        <f t="shared" si="42"/>
        <v>2656.304</v>
      </c>
      <c r="Q76" s="56"/>
      <c r="R76" s="56">
        <f t="shared" si="40"/>
        <v>32023.056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1966.4640000000002</v>
      </c>
      <c r="F78" s="56">
        <f t="shared" si="44"/>
        <v>2342.3040000000005</v>
      </c>
      <c r="G78" s="56">
        <f t="shared" si="44"/>
        <v>2250.288</v>
      </c>
      <c r="H78" s="56">
        <f t="shared" si="44"/>
        <v>2062.8</v>
      </c>
      <c r="I78" s="56">
        <f t="shared" si="44"/>
        <v>1918.9440000000002</v>
      </c>
      <c r="J78" s="56">
        <f t="shared" si="44"/>
        <v>1576.8000000000002</v>
      </c>
      <c r="K78" s="56">
        <f t="shared" si="44"/>
        <v>1473.5520000000001</v>
      </c>
      <c r="L78" s="56">
        <f t="shared" si="44"/>
        <v>1486.0800000000002</v>
      </c>
      <c r="M78" s="56">
        <f t="shared" si="44"/>
        <v>2014.4160000000002</v>
      </c>
      <c r="N78" s="56">
        <f t="shared" si="44"/>
        <v>2153.952</v>
      </c>
      <c r="O78" s="56">
        <f t="shared" si="44"/>
        <v>2184.1920000000005</v>
      </c>
      <c r="P78" s="56">
        <f t="shared" si="44"/>
        <v>1938.384</v>
      </c>
      <c r="Q78" s="56"/>
      <c r="R78" s="56">
        <f t="shared" si="40"/>
        <v>23368.176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2271.448</v>
      </c>
      <c r="F80" s="56">
        <f t="shared" si="46"/>
        <v>2705.5780000000004</v>
      </c>
      <c r="G80" s="56">
        <f t="shared" si="46"/>
        <v>2599.291</v>
      </c>
      <c r="H80" s="56">
        <f t="shared" si="46"/>
        <v>2382.725</v>
      </c>
      <c r="I80" s="56">
        <f t="shared" si="46"/>
        <v>2216.558</v>
      </c>
      <c r="J80" s="56">
        <f t="shared" si="46"/>
        <v>1821.3500000000001</v>
      </c>
      <c r="K80" s="56">
        <f t="shared" si="46"/>
        <v>1702.0890000000002</v>
      </c>
      <c r="L80" s="56">
        <f t="shared" si="46"/>
        <v>1716.5600000000002</v>
      </c>
      <c r="M80" s="56">
        <f t="shared" si="46"/>
        <v>2326.837</v>
      </c>
      <c r="N80" s="56">
        <f t="shared" si="46"/>
        <v>2488.014</v>
      </c>
      <c r="O80" s="56">
        <f t="shared" si="46"/>
        <v>2522.9440000000004</v>
      </c>
      <c r="P80" s="56">
        <f t="shared" si="46"/>
        <v>2239.013</v>
      </c>
      <c r="Q80" s="56"/>
      <c r="R80" s="56">
        <f t="shared" si="40"/>
        <v>26992.406999999996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0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207.83350000000019</v>
      </c>
      <c r="K81" s="56">
        <f t="shared" si="47"/>
        <v>327.09450000000015</v>
      </c>
      <c r="L81" s="56">
        <f t="shared" si="47"/>
        <v>312.62350000000015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847.5515000000005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12137.57092</v>
      </c>
      <c r="F83" s="56">
        <f aca="true" t="shared" si="49" ref="F83:P83">SUM(F74:F82)</f>
        <v>17604.39682</v>
      </c>
      <c r="G83" s="56">
        <f t="shared" si="49"/>
        <v>13926.101880000002</v>
      </c>
      <c r="H83" s="56">
        <f t="shared" si="49"/>
        <v>11522.32386</v>
      </c>
      <c r="I83" s="56">
        <f t="shared" si="49"/>
        <v>10362.6433</v>
      </c>
      <c r="J83" s="56">
        <f t="shared" si="49"/>
        <v>9796.0195</v>
      </c>
      <c r="K83" s="56">
        <f t="shared" si="49"/>
        <v>11032.87344</v>
      </c>
      <c r="L83" s="56">
        <f t="shared" si="49"/>
        <v>9864.89302</v>
      </c>
      <c r="M83" s="56">
        <f t="shared" si="49"/>
        <v>10451.45428</v>
      </c>
      <c r="N83" s="56">
        <f t="shared" si="49"/>
        <v>11679.22422</v>
      </c>
      <c r="O83" s="56">
        <f t="shared" si="49"/>
        <v>14841.536340000002</v>
      </c>
      <c r="P83" s="56">
        <f t="shared" si="49"/>
        <v>12050.352759999998</v>
      </c>
      <c r="Q83" s="56"/>
      <c r="R83" s="57">
        <f t="shared" si="40"/>
        <v>145269.39034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81200</v>
      </c>
      <c r="F7" s="70">
        <v>97800</v>
      </c>
      <c r="G7" s="70">
        <v>138400</v>
      </c>
      <c r="H7" s="70">
        <v>119800</v>
      </c>
      <c r="I7" s="70">
        <v>109200</v>
      </c>
      <c r="J7" s="70">
        <v>145800</v>
      </c>
      <c r="K7" s="70">
        <v>144800</v>
      </c>
      <c r="L7" s="70">
        <v>187000</v>
      </c>
      <c r="M7" s="70">
        <v>170400</v>
      </c>
      <c r="N7" s="70">
        <v>182200</v>
      </c>
      <c r="O7" s="70">
        <v>159400</v>
      </c>
      <c r="P7" s="70">
        <v>149200</v>
      </c>
      <c r="R7" s="41">
        <f>SUM(E7:P7)</f>
        <v>1685200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567.6</v>
      </c>
      <c r="C10" s="37"/>
      <c r="D10" s="10" t="s">
        <v>5</v>
      </c>
      <c r="E10" s="70">
        <v>193.2</v>
      </c>
      <c r="F10" s="70">
        <v>241.6</v>
      </c>
      <c r="G10" s="70">
        <v>413.8</v>
      </c>
      <c r="H10" s="70">
        <v>398.2</v>
      </c>
      <c r="I10" s="70">
        <v>432.4</v>
      </c>
      <c r="J10" s="70">
        <v>434.6</v>
      </c>
      <c r="K10" s="70">
        <v>460.4</v>
      </c>
      <c r="L10" s="70">
        <v>514</v>
      </c>
      <c r="M10" s="70">
        <v>538.8</v>
      </c>
      <c r="N10" s="70">
        <v>567.6</v>
      </c>
      <c r="O10" s="70">
        <v>464.8</v>
      </c>
      <c r="P10" s="70">
        <v>418</v>
      </c>
      <c r="R10" s="41">
        <f>SUM(E10:P10)</f>
        <v>5077.400000000001</v>
      </c>
      <c r="W10" s="15" t="s">
        <v>54</v>
      </c>
      <c r="X10" s="20"/>
    </row>
    <row r="11" spans="2:24" ht="15">
      <c r="B11" s="37">
        <f>MAX(E11:P11)</f>
        <v>567.6</v>
      </c>
      <c r="C11" s="37"/>
      <c r="D11" s="10" t="s">
        <v>6</v>
      </c>
      <c r="E11" s="70">
        <v>193.2</v>
      </c>
      <c r="F11" s="70">
        <v>241.6</v>
      </c>
      <c r="G11" s="70">
        <v>413.8</v>
      </c>
      <c r="H11" s="70">
        <v>398.2</v>
      </c>
      <c r="I11" s="70">
        <v>432.4</v>
      </c>
      <c r="J11" s="70">
        <v>434.6</v>
      </c>
      <c r="K11" s="70">
        <v>460.4</v>
      </c>
      <c r="L11" s="70">
        <v>514</v>
      </c>
      <c r="M11" s="70">
        <v>538.8</v>
      </c>
      <c r="N11" s="70">
        <v>567.6</v>
      </c>
      <c r="O11" s="70">
        <v>464.8</v>
      </c>
      <c r="P11" s="70">
        <v>418</v>
      </c>
      <c r="R11" s="41">
        <f>SUM(E11:P11)</f>
        <v>5077.400000000001</v>
      </c>
      <c r="W11" s="15" t="s">
        <v>55</v>
      </c>
      <c r="X11" s="20"/>
    </row>
    <row r="12" spans="2:24" ht="15">
      <c r="B12" s="37">
        <f>MAX(E12:P12)</f>
        <v>567.6</v>
      </c>
      <c r="C12" s="37"/>
      <c r="D12" s="10" t="s">
        <v>7</v>
      </c>
      <c r="E12" s="70">
        <v>193.2</v>
      </c>
      <c r="F12" s="70">
        <v>241.6</v>
      </c>
      <c r="G12" s="70">
        <v>413.8</v>
      </c>
      <c r="H12" s="70">
        <v>398.2</v>
      </c>
      <c r="I12" s="70">
        <v>432.4</v>
      </c>
      <c r="J12" s="70">
        <v>434.6</v>
      </c>
      <c r="K12" s="70">
        <v>460.4</v>
      </c>
      <c r="L12" s="70">
        <v>514</v>
      </c>
      <c r="M12" s="70">
        <v>538.8</v>
      </c>
      <c r="N12" s="70">
        <v>567.6</v>
      </c>
      <c r="O12" s="70">
        <v>464.8</v>
      </c>
      <c r="P12" s="70">
        <v>418</v>
      </c>
      <c r="R12" s="41">
        <f>SUM(E12:P12)</f>
        <v>5077.400000000001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7216.723999999999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7802.039999999999</v>
      </c>
      <c r="G15" s="59">
        <f t="shared" si="0"/>
        <v>11441.539</v>
      </c>
      <c r="H15" s="59">
        <f t="shared" si="0"/>
        <v>10625.959</v>
      </c>
      <c r="I15" s="59">
        <f t="shared" si="0"/>
        <v>10635.844</v>
      </c>
      <c r="J15" s="59">
        <f t="shared" si="0"/>
        <v>11959.866</v>
      </c>
      <c r="K15" s="59">
        <f t="shared" si="0"/>
        <v>12317.54</v>
      </c>
      <c r="L15" s="59">
        <f t="shared" si="0"/>
        <v>14621.84</v>
      </c>
      <c r="M15" s="59">
        <f t="shared" si="0"/>
        <v>14414.228</v>
      </c>
      <c r="N15" s="59">
        <f t="shared" si="0"/>
        <v>15268.920000000002</v>
      </c>
      <c r="O15" s="59">
        <f t="shared" si="0"/>
        <v>12899.348</v>
      </c>
      <c r="P15" s="59">
        <f t="shared" si="0"/>
        <v>11865.355000000001</v>
      </c>
      <c r="Q15" s="59"/>
      <c r="R15" s="59">
        <f t="shared" si="0"/>
        <v>141069.203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7216.723999999999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7802.039999999999</v>
      </c>
      <c r="G16" s="60">
        <f t="shared" si="1"/>
        <v>11441.539</v>
      </c>
      <c r="H16" s="60">
        <f t="shared" si="1"/>
        <v>10625.959</v>
      </c>
      <c r="I16" s="60">
        <f t="shared" si="1"/>
        <v>10635.844</v>
      </c>
      <c r="J16" s="60">
        <f t="shared" si="1"/>
        <v>11959.866</v>
      </c>
      <c r="K16" s="60">
        <f t="shared" si="1"/>
        <v>12317.54</v>
      </c>
      <c r="L16" s="60">
        <f t="shared" si="1"/>
        <v>14621.84</v>
      </c>
      <c r="M16" s="60">
        <f t="shared" si="1"/>
        <v>14414.228</v>
      </c>
      <c r="N16" s="60">
        <f t="shared" si="1"/>
        <v>15268.920000000002</v>
      </c>
      <c r="O16" s="60">
        <f t="shared" si="1"/>
        <v>12899.348</v>
      </c>
      <c r="P16" s="60">
        <f t="shared" si="1"/>
        <v>11865.355000000001</v>
      </c>
      <c r="Q16" s="60"/>
      <c r="R16" s="60">
        <f t="shared" si="1"/>
        <v>141069.203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7490.7</v>
      </c>
      <c r="F23" s="56">
        <f t="shared" si="5"/>
        <v>9022.05</v>
      </c>
      <c r="G23" s="56">
        <f t="shared" si="5"/>
        <v>12767.4</v>
      </c>
      <c r="H23" s="56">
        <f t="shared" si="5"/>
        <v>11051.55</v>
      </c>
      <c r="I23" s="56">
        <f t="shared" si="5"/>
        <v>10073.7</v>
      </c>
      <c r="J23" s="56">
        <f t="shared" si="5"/>
        <v>13450.05</v>
      </c>
      <c r="K23" s="56">
        <f t="shared" si="5"/>
        <v>13357.8</v>
      </c>
      <c r="L23" s="56">
        <f t="shared" si="5"/>
        <v>17250.75</v>
      </c>
      <c r="M23" s="56">
        <f t="shared" si="5"/>
        <v>15719.4</v>
      </c>
      <c r="N23" s="56">
        <f t="shared" si="5"/>
        <v>16807.95</v>
      </c>
      <c r="O23" s="56">
        <f t="shared" si="5"/>
        <v>14704.65</v>
      </c>
      <c r="P23" s="56">
        <f t="shared" si="5"/>
        <v>13763.699999999999</v>
      </c>
      <c r="Q23" s="56"/>
      <c r="R23" s="56">
        <f t="shared" si="4"/>
        <v>155459.7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7525.7</v>
      </c>
      <c r="F24" s="56">
        <f aca="true" t="shared" si="6" ref="F24:P24">F22+F23</f>
        <v>9057.05</v>
      </c>
      <c r="G24" s="56">
        <f t="shared" si="6"/>
        <v>12802.4</v>
      </c>
      <c r="H24" s="56">
        <f t="shared" si="6"/>
        <v>11086.55</v>
      </c>
      <c r="I24" s="56">
        <f t="shared" si="6"/>
        <v>10108.7</v>
      </c>
      <c r="J24" s="56">
        <f t="shared" si="6"/>
        <v>13485.05</v>
      </c>
      <c r="K24" s="56">
        <f t="shared" si="6"/>
        <v>13392.8</v>
      </c>
      <c r="L24" s="56">
        <f t="shared" si="6"/>
        <v>17285.75</v>
      </c>
      <c r="M24" s="56">
        <f t="shared" si="6"/>
        <v>15754.4</v>
      </c>
      <c r="N24" s="56">
        <f t="shared" si="6"/>
        <v>16842.95</v>
      </c>
      <c r="O24" s="56">
        <f t="shared" si="6"/>
        <v>14739.65</v>
      </c>
      <c r="P24" s="56">
        <f t="shared" si="6"/>
        <v>13798.699999999999</v>
      </c>
      <c r="Q24" s="56"/>
      <c r="R24" s="57">
        <f t="shared" si="4"/>
        <v>155879.7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8164.66</v>
      </c>
      <c r="F28" s="56">
        <f t="shared" si="8"/>
        <v>9833.79</v>
      </c>
      <c r="G28" s="56">
        <f t="shared" si="8"/>
        <v>13916.12</v>
      </c>
      <c r="H28" s="56">
        <f t="shared" si="8"/>
        <v>12045.89</v>
      </c>
      <c r="I28" s="56">
        <f t="shared" si="8"/>
        <v>10980.06</v>
      </c>
      <c r="J28" s="56">
        <f t="shared" si="8"/>
        <v>14660.19</v>
      </c>
      <c r="K28" s="56">
        <f t="shared" si="8"/>
        <v>14559.64</v>
      </c>
      <c r="L28" s="56">
        <f t="shared" si="8"/>
        <v>18802.85</v>
      </c>
      <c r="M28" s="56">
        <f t="shared" si="8"/>
        <v>17133.72</v>
      </c>
      <c r="N28" s="56">
        <f t="shared" si="8"/>
        <v>18320.21</v>
      </c>
      <c r="O28" s="56">
        <f t="shared" si="8"/>
        <v>16027.67</v>
      </c>
      <c r="P28" s="56">
        <f t="shared" si="8"/>
        <v>15002.06</v>
      </c>
      <c r="Q28" s="56"/>
      <c r="R28" s="56">
        <f t="shared" si="4"/>
        <v>169446.86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8204.66</v>
      </c>
      <c r="F29" s="56">
        <f aca="true" t="shared" si="9" ref="F29:P29">F28+F27</f>
        <v>9873.79</v>
      </c>
      <c r="G29" s="56">
        <f t="shared" si="9"/>
        <v>13956.12</v>
      </c>
      <c r="H29" s="56">
        <f t="shared" si="9"/>
        <v>12085.89</v>
      </c>
      <c r="I29" s="56">
        <f t="shared" si="9"/>
        <v>11020.06</v>
      </c>
      <c r="J29" s="56">
        <f t="shared" si="9"/>
        <v>14700.19</v>
      </c>
      <c r="K29" s="56">
        <f t="shared" si="9"/>
        <v>14599.64</v>
      </c>
      <c r="L29" s="56">
        <f t="shared" si="9"/>
        <v>18842.85</v>
      </c>
      <c r="M29" s="56">
        <f t="shared" si="9"/>
        <v>17173.72</v>
      </c>
      <c r="N29" s="56">
        <f t="shared" si="9"/>
        <v>18360.21</v>
      </c>
      <c r="O29" s="56">
        <f t="shared" si="9"/>
        <v>16067.67</v>
      </c>
      <c r="P29" s="56">
        <f t="shared" si="9"/>
        <v>15042.06</v>
      </c>
      <c r="Q29" s="56"/>
      <c r="R29" s="57">
        <f t="shared" si="4"/>
        <v>169926.86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6041.28</v>
      </c>
      <c r="F33" s="56">
        <f t="shared" si="11"/>
        <v>7276.32</v>
      </c>
      <c r="G33" s="56">
        <f t="shared" si="11"/>
        <v>10296.96</v>
      </c>
      <c r="H33" s="56">
        <f t="shared" si="11"/>
        <v>8913.119999999999</v>
      </c>
      <c r="I33" s="56">
        <f t="shared" si="11"/>
        <v>8124.48</v>
      </c>
      <c r="J33" s="56">
        <f t="shared" si="11"/>
        <v>10847.519999999999</v>
      </c>
      <c r="K33" s="56">
        <f t="shared" si="11"/>
        <v>10773.119999999999</v>
      </c>
      <c r="L33" s="56">
        <f t="shared" si="11"/>
        <v>13912.8</v>
      </c>
      <c r="M33" s="56">
        <f t="shared" si="11"/>
        <v>12677.759999999998</v>
      </c>
      <c r="N33" s="56">
        <f t="shared" si="11"/>
        <v>13555.679999999998</v>
      </c>
      <c r="O33" s="56">
        <f t="shared" si="11"/>
        <v>11859.359999999999</v>
      </c>
      <c r="P33" s="56">
        <f t="shared" si="11"/>
        <v>11100.48</v>
      </c>
      <c r="Q33" s="56"/>
      <c r="R33" s="56">
        <f t="shared" si="4"/>
        <v>125378.87999999998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6076.28</v>
      </c>
      <c r="F34" s="56">
        <f aca="true" t="shared" si="12" ref="F34:P34">F32+F33</f>
        <v>7311.32</v>
      </c>
      <c r="G34" s="56">
        <f t="shared" si="12"/>
        <v>10331.96</v>
      </c>
      <c r="H34" s="56">
        <f t="shared" si="12"/>
        <v>8948.119999999999</v>
      </c>
      <c r="I34" s="56">
        <f t="shared" si="12"/>
        <v>8159.48</v>
      </c>
      <c r="J34" s="56">
        <f t="shared" si="12"/>
        <v>10882.519999999999</v>
      </c>
      <c r="K34" s="56">
        <f t="shared" si="12"/>
        <v>10808.119999999999</v>
      </c>
      <c r="L34" s="56">
        <f t="shared" si="12"/>
        <v>13947.8</v>
      </c>
      <c r="M34" s="56">
        <f t="shared" si="12"/>
        <v>12712.759999999998</v>
      </c>
      <c r="N34" s="56">
        <f t="shared" si="12"/>
        <v>13590.679999999998</v>
      </c>
      <c r="O34" s="56">
        <f t="shared" si="12"/>
        <v>11894.359999999999</v>
      </c>
      <c r="P34" s="56">
        <f t="shared" si="12"/>
        <v>11135.48</v>
      </c>
      <c r="Q34" s="56"/>
      <c r="R34" s="57">
        <f t="shared" si="4"/>
        <v>125798.87999999998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6683.571999999999</v>
      </c>
      <c r="F38" s="56">
        <f t="shared" si="14"/>
        <v>8049.918</v>
      </c>
      <c r="G38" s="56">
        <f t="shared" si="14"/>
        <v>11391.704</v>
      </c>
      <c r="H38" s="56">
        <f t="shared" si="14"/>
        <v>9860.738</v>
      </c>
      <c r="I38" s="56">
        <f t="shared" si="14"/>
        <v>8988.251999999999</v>
      </c>
      <c r="J38" s="56">
        <f t="shared" si="14"/>
        <v>12000.797999999999</v>
      </c>
      <c r="K38" s="56">
        <f t="shared" si="14"/>
        <v>11918.488</v>
      </c>
      <c r="L38" s="56">
        <f t="shared" si="14"/>
        <v>15391.97</v>
      </c>
      <c r="M38" s="56">
        <f t="shared" si="14"/>
        <v>14025.624</v>
      </c>
      <c r="N38" s="56">
        <f t="shared" si="14"/>
        <v>14996.882</v>
      </c>
      <c r="O38" s="56">
        <f t="shared" si="14"/>
        <v>13120.214</v>
      </c>
      <c r="P38" s="56">
        <f t="shared" si="14"/>
        <v>12280.652</v>
      </c>
      <c r="Q38" s="56"/>
      <c r="R38" s="56">
        <f t="shared" si="4"/>
        <v>138708.81199999998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6723.571999999999</v>
      </c>
      <c r="F39" s="56">
        <f t="shared" si="15"/>
        <v>8089.918</v>
      </c>
      <c r="G39" s="56">
        <f t="shared" si="15"/>
        <v>11431.704</v>
      </c>
      <c r="H39" s="56">
        <f t="shared" si="15"/>
        <v>9900.738</v>
      </c>
      <c r="I39" s="56">
        <f t="shared" si="15"/>
        <v>9028.251999999999</v>
      </c>
      <c r="J39" s="56">
        <f t="shared" si="15"/>
        <v>12040.797999999999</v>
      </c>
      <c r="K39" s="56">
        <f t="shared" si="15"/>
        <v>11958.488</v>
      </c>
      <c r="L39" s="56">
        <f t="shared" si="15"/>
        <v>15431.97</v>
      </c>
      <c r="M39" s="56">
        <f t="shared" si="15"/>
        <v>14065.624</v>
      </c>
      <c r="N39" s="56">
        <f t="shared" si="15"/>
        <v>15036.882</v>
      </c>
      <c r="O39" s="56">
        <f t="shared" si="15"/>
        <v>13160.214</v>
      </c>
      <c r="P39" s="56">
        <f t="shared" si="15"/>
        <v>12320.652</v>
      </c>
      <c r="Q39" s="56"/>
      <c r="R39" s="57">
        <f t="shared" si="4"/>
        <v>139188.81199999998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2893.968</v>
      </c>
      <c r="F43" s="56">
        <f t="shared" si="17"/>
        <v>3485.5919999999996</v>
      </c>
      <c r="G43" s="56">
        <f t="shared" si="17"/>
        <v>4932.576</v>
      </c>
      <c r="H43" s="56">
        <f t="shared" si="17"/>
        <v>4269.672</v>
      </c>
      <c r="I43" s="56">
        <f t="shared" si="17"/>
        <v>3891.888</v>
      </c>
      <c r="J43" s="56">
        <f t="shared" si="17"/>
        <v>5196.312</v>
      </c>
      <c r="K43" s="56">
        <f t="shared" si="17"/>
        <v>5160.672</v>
      </c>
      <c r="L43" s="56">
        <f t="shared" si="17"/>
        <v>6664.679999999999</v>
      </c>
      <c r="M43" s="56">
        <f t="shared" si="17"/>
        <v>6073.056</v>
      </c>
      <c r="N43" s="56">
        <f t="shared" si="17"/>
        <v>6493.607999999999</v>
      </c>
      <c r="O43" s="56">
        <f t="shared" si="17"/>
        <v>5681.016</v>
      </c>
      <c r="P43" s="56">
        <f t="shared" si="17"/>
        <v>5317.487999999999</v>
      </c>
      <c r="Q43" s="56"/>
      <c r="R43" s="56">
        <f t="shared" si="4"/>
        <v>60060.52799999999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2955.96</v>
      </c>
      <c r="F44" s="56">
        <f>F10*$D$44</f>
        <v>3696.48</v>
      </c>
      <c r="G44" s="56">
        <f>G10*$D$44</f>
        <v>6331.14</v>
      </c>
      <c r="H44" s="56"/>
      <c r="I44" s="56"/>
      <c r="J44" s="56"/>
      <c r="K44" s="56"/>
      <c r="L44" s="56"/>
      <c r="M44" s="56"/>
      <c r="N44" s="56"/>
      <c r="O44" s="56">
        <f>O10*$D$44</f>
        <v>7111.4400000000005</v>
      </c>
      <c r="P44" s="56">
        <f>P10*$D$44</f>
        <v>6395.400000000001</v>
      </c>
      <c r="Q44" s="56"/>
      <c r="R44" s="56">
        <f t="shared" si="4"/>
        <v>26490.420000000006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1386.1800000000003</v>
      </c>
      <c r="F45" s="56">
        <f>IF(F10&lt;(0.5*$B$10),(0.5*$B$10*$D$44-F10*$D$44),0)</f>
        <v>645.6600000000003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2031.8400000000006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5256.24</v>
      </c>
      <c r="I46" s="56">
        <f aca="true" t="shared" si="18" ref="I46:N46">I10*$D$46</f>
        <v>5707.679999999999</v>
      </c>
      <c r="J46" s="56">
        <f t="shared" si="18"/>
        <v>5736.72</v>
      </c>
      <c r="K46" s="56">
        <f t="shared" si="18"/>
        <v>6077.28</v>
      </c>
      <c r="L46" s="56">
        <f t="shared" si="18"/>
        <v>6784.799999999999</v>
      </c>
      <c r="M46" s="56">
        <f t="shared" si="18"/>
        <v>7112.159999999999</v>
      </c>
      <c r="N46" s="56">
        <f t="shared" si="18"/>
        <v>7492.32</v>
      </c>
      <c r="O46" s="56"/>
      <c r="P46" s="56"/>
      <c r="Q46" s="56"/>
      <c r="R46" s="56">
        <f t="shared" si="4"/>
        <v>44167.2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7326.108</v>
      </c>
      <c r="F49" s="56">
        <f aca="true" t="shared" si="21" ref="F49:P49">SUM(F42:F48)</f>
        <v>7917.732</v>
      </c>
      <c r="G49" s="56">
        <f t="shared" si="21"/>
        <v>11353.716</v>
      </c>
      <c r="H49" s="56">
        <f t="shared" si="21"/>
        <v>9615.912</v>
      </c>
      <c r="I49" s="56">
        <f t="shared" si="21"/>
        <v>9689.568</v>
      </c>
      <c r="J49" s="56">
        <f t="shared" si="21"/>
        <v>11023.032</v>
      </c>
      <c r="K49" s="56">
        <f t="shared" si="21"/>
        <v>11327.952</v>
      </c>
      <c r="L49" s="56">
        <f t="shared" si="21"/>
        <v>13539.48</v>
      </c>
      <c r="M49" s="56">
        <f t="shared" si="21"/>
        <v>13275.215999999999</v>
      </c>
      <c r="N49" s="56">
        <f t="shared" si="21"/>
        <v>14075.928</v>
      </c>
      <c r="O49" s="56">
        <f t="shared" si="21"/>
        <v>12882.456</v>
      </c>
      <c r="P49" s="56">
        <f t="shared" si="21"/>
        <v>11802.887999999999</v>
      </c>
      <c r="Q49" s="56"/>
      <c r="R49" s="57">
        <f t="shared" si="4"/>
        <v>133829.988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2898.84</v>
      </c>
      <c r="F53" s="56">
        <f t="shared" si="23"/>
        <v>3491.46</v>
      </c>
      <c r="G53" s="56">
        <f t="shared" si="23"/>
        <v>4940.88</v>
      </c>
      <c r="H53" s="56">
        <f t="shared" si="23"/>
        <v>4276.860000000001</v>
      </c>
      <c r="I53" s="56">
        <f t="shared" si="23"/>
        <v>3898.44</v>
      </c>
      <c r="J53" s="56">
        <f t="shared" si="23"/>
        <v>5205.06</v>
      </c>
      <c r="K53" s="56">
        <f t="shared" si="23"/>
        <v>5169.360000000001</v>
      </c>
      <c r="L53" s="56">
        <f t="shared" si="23"/>
        <v>6675.900000000001</v>
      </c>
      <c r="M53" s="56">
        <f t="shared" si="23"/>
        <v>6083.280000000001</v>
      </c>
      <c r="N53" s="56">
        <f t="shared" si="23"/>
        <v>6504.540000000001</v>
      </c>
      <c r="O53" s="56">
        <f t="shared" si="23"/>
        <v>5690.580000000001</v>
      </c>
      <c r="P53" s="56">
        <f t="shared" si="23"/>
        <v>5326.4400000000005</v>
      </c>
      <c r="Q53" s="56"/>
      <c r="R53" s="56">
        <f t="shared" si="4"/>
        <v>60161.64000000001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3479.532</v>
      </c>
      <c r="F54" s="56">
        <f>F10*$D$54</f>
        <v>4351.216</v>
      </c>
      <c r="G54" s="56">
        <f>G10*$D$54</f>
        <v>7452.5380000000005</v>
      </c>
      <c r="H54" s="56"/>
      <c r="I54" s="56"/>
      <c r="J54" s="56"/>
      <c r="K54" s="56"/>
      <c r="L54" s="56"/>
      <c r="M54" s="56"/>
      <c r="N54" s="56"/>
      <c r="O54" s="56">
        <f>$D$54*O10</f>
        <v>8371.048</v>
      </c>
      <c r="P54" s="56">
        <f>$D$54*P10</f>
        <v>7528.18</v>
      </c>
      <c r="Q54" s="56"/>
      <c r="R54" s="56">
        <f t="shared" si="4"/>
        <v>31182.514000000003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1631.7060000000001</v>
      </c>
      <c r="F55" s="56">
        <f>IF(F10&lt;(0.5*$B$10),(0.5*$B$10*$D$54-F10*$D$54),0)</f>
        <v>760.0219999999999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2391.728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6335.362</v>
      </c>
      <c r="I56" s="56">
        <f aca="true" t="shared" si="24" ref="I56:N56">I10*$D$56</f>
        <v>6879.4839999999995</v>
      </c>
      <c r="J56" s="56">
        <f t="shared" si="24"/>
        <v>6914.486000000001</v>
      </c>
      <c r="K56" s="56">
        <f t="shared" si="24"/>
        <v>7324.964</v>
      </c>
      <c r="L56" s="56">
        <f t="shared" si="24"/>
        <v>8177.74</v>
      </c>
      <c r="M56" s="56">
        <f t="shared" si="24"/>
        <v>8572.307999999999</v>
      </c>
      <c r="N56" s="56">
        <f t="shared" si="24"/>
        <v>9030.516</v>
      </c>
      <c r="O56" s="56"/>
      <c r="P56" s="56"/>
      <c r="Q56" s="56"/>
      <c r="R56" s="56">
        <f t="shared" si="4"/>
        <v>53234.86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8100.078</v>
      </c>
      <c r="F59" s="56">
        <f aca="true" t="shared" si="27" ref="F59:P59">SUM(F52:F58)</f>
        <v>8692.698</v>
      </c>
      <c r="G59" s="56">
        <f t="shared" si="27"/>
        <v>12483.418000000001</v>
      </c>
      <c r="H59" s="56">
        <f t="shared" si="27"/>
        <v>10702.222000000002</v>
      </c>
      <c r="I59" s="56">
        <f t="shared" si="27"/>
        <v>10867.923999999999</v>
      </c>
      <c r="J59" s="56">
        <f t="shared" si="27"/>
        <v>12209.546000000002</v>
      </c>
      <c r="K59" s="56">
        <f t="shared" si="27"/>
        <v>12584.324</v>
      </c>
      <c r="L59" s="56">
        <f t="shared" si="27"/>
        <v>14943.64</v>
      </c>
      <c r="M59" s="56">
        <f t="shared" si="27"/>
        <v>14745.588</v>
      </c>
      <c r="N59" s="56">
        <f t="shared" si="27"/>
        <v>15625.056</v>
      </c>
      <c r="O59" s="56">
        <f t="shared" si="27"/>
        <v>14151.628</v>
      </c>
      <c r="P59" s="56">
        <f t="shared" si="27"/>
        <v>12944.62</v>
      </c>
      <c r="Q59" s="56"/>
      <c r="R59" s="57">
        <f t="shared" si="4"/>
        <v>148050.742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3063.676</v>
      </c>
      <c r="F63" s="56">
        <f t="shared" si="30"/>
        <v>3689.994</v>
      </c>
      <c r="G63" s="56">
        <f t="shared" si="30"/>
        <v>5221.832</v>
      </c>
      <c r="H63" s="56">
        <f t="shared" si="30"/>
        <v>4520.054</v>
      </c>
      <c r="I63" s="56">
        <f t="shared" si="30"/>
        <v>4120.116</v>
      </c>
      <c r="J63" s="56">
        <f t="shared" si="30"/>
        <v>5501.034</v>
      </c>
      <c r="K63" s="56">
        <f t="shared" si="30"/>
        <v>5463.304</v>
      </c>
      <c r="L63" s="56">
        <f t="shared" si="30"/>
        <v>7055.51</v>
      </c>
      <c r="M63" s="56">
        <f t="shared" si="30"/>
        <v>6429.192</v>
      </c>
      <c r="N63" s="56">
        <f t="shared" si="30"/>
        <v>6874.406</v>
      </c>
      <c r="O63" s="56">
        <f t="shared" si="30"/>
        <v>6014.162</v>
      </c>
      <c r="P63" s="56">
        <f t="shared" si="30"/>
        <v>5629.316</v>
      </c>
      <c r="Q63" s="56"/>
      <c r="R63" s="56">
        <f t="shared" si="29"/>
        <v>63582.596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879.06</v>
      </c>
      <c r="F64" s="56">
        <f t="shared" si="31"/>
        <v>1099.28</v>
      </c>
      <c r="G64" s="56">
        <f t="shared" si="31"/>
        <v>1882.79</v>
      </c>
      <c r="H64" s="56">
        <f t="shared" si="31"/>
        <v>1811.81</v>
      </c>
      <c r="I64" s="56">
        <f t="shared" si="31"/>
        <v>1967.4199999999998</v>
      </c>
      <c r="J64" s="56">
        <f t="shared" si="31"/>
        <v>1977.43</v>
      </c>
      <c r="K64" s="56">
        <f t="shared" si="31"/>
        <v>2094.8199999999997</v>
      </c>
      <c r="L64" s="56">
        <f t="shared" si="31"/>
        <v>2338.7</v>
      </c>
      <c r="M64" s="56">
        <f t="shared" si="31"/>
        <v>2451.5399999999995</v>
      </c>
      <c r="N64" s="56">
        <f t="shared" si="31"/>
        <v>2582.58</v>
      </c>
      <c r="O64" s="56">
        <f t="shared" si="31"/>
        <v>2114.84</v>
      </c>
      <c r="P64" s="56">
        <f t="shared" si="31"/>
        <v>1901.8999999999999</v>
      </c>
      <c r="Q64" s="56"/>
      <c r="R64" s="56">
        <f t="shared" si="29"/>
        <v>23102.170000000002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412.23</v>
      </c>
      <c r="F65" s="56">
        <f aca="true" t="shared" si="32" ref="F65:P65">IF(F10&lt;(0.5*$B$10),(0.5*$B$10*$D$64-F10*$D$64),0)</f>
        <v>192.01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604.24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569.94</v>
      </c>
      <c r="F66" s="56">
        <f t="shared" si="33"/>
        <v>712.72</v>
      </c>
      <c r="G66" s="56">
        <f t="shared" si="33"/>
        <v>1220.71</v>
      </c>
      <c r="H66" s="56">
        <f t="shared" si="33"/>
        <v>1174.69</v>
      </c>
      <c r="I66" s="56">
        <f t="shared" si="33"/>
        <v>1275.58</v>
      </c>
      <c r="J66" s="56">
        <f t="shared" si="33"/>
        <v>1282.0700000000002</v>
      </c>
      <c r="K66" s="56">
        <f t="shared" si="33"/>
        <v>1358.18</v>
      </c>
      <c r="L66" s="56">
        <f t="shared" si="33"/>
        <v>1516.3000000000002</v>
      </c>
      <c r="M66" s="56">
        <f t="shared" si="33"/>
        <v>1589.46</v>
      </c>
      <c r="N66" s="56">
        <f t="shared" si="33"/>
        <v>1674.42</v>
      </c>
      <c r="O66" s="56">
        <f t="shared" si="33"/>
        <v>1371.16</v>
      </c>
      <c r="P66" s="56">
        <f t="shared" si="33"/>
        <v>1233.1000000000001</v>
      </c>
      <c r="Q66" s="56"/>
      <c r="R66" s="56">
        <f t="shared" si="29"/>
        <v>14978.329999999998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267.27</v>
      </c>
      <c r="F67" s="56">
        <f t="shared" si="34"/>
        <v>124.49000000000001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391.76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699.384</v>
      </c>
      <c r="F68" s="56">
        <f t="shared" si="35"/>
        <v>874.592</v>
      </c>
      <c r="G68" s="56">
        <f t="shared" si="35"/>
        <v>1497.9560000000001</v>
      </c>
      <c r="H68" s="56">
        <f t="shared" si="35"/>
        <v>1441.484</v>
      </c>
      <c r="I68" s="56">
        <f t="shared" si="35"/>
        <v>1565.288</v>
      </c>
      <c r="J68" s="56">
        <f t="shared" si="35"/>
        <v>1573.2520000000002</v>
      </c>
      <c r="K68" s="56">
        <f t="shared" si="35"/>
        <v>1666.648</v>
      </c>
      <c r="L68" s="56">
        <f t="shared" si="35"/>
        <v>1860.68</v>
      </c>
      <c r="M68" s="56">
        <f t="shared" si="35"/>
        <v>1950.456</v>
      </c>
      <c r="N68" s="56">
        <f t="shared" si="35"/>
        <v>2054.712</v>
      </c>
      <c r="O68" s="56">
        <f t="shared" si="35"/>
        <v>1682.576</v>
      </c>
      <c r="P68" s="56">
        <f t="shared" si="35"/>
        <v>1513.16</v>
      </c>
      <c r="Q68" s="56"/>
      <c r="R68" s="56">
        <f t="shared" si="29"/>
        <v>18380.188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205.61599999999999</v>
      </c>
      <c r="F69" s="56">
        <f aca="true" t="shared" si="36" ref="F69:P69">IF(F$7&gt;0,IF(F$12&gt;250,IF(F$12&gt;$B$12*0.75,0,(0.75*$B$12*$D$68-F$12*$D$68)),250*$D$68-F$12*$D$68),0)</f>
        <v>30.408000000000015</v>
      </c>
      <c r="G69" s="56">
        <f t="shared" si="36"/>
        <v>43.077999999999975</v>
      </c>
      <c r="H69" s="56">
        <f t="shared" si="36"/>
        <v>99.55000000000018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27.874000000000024</v>
      </c>
      <c r="Q69" s="56"/>
      <c r="R69" s="56">
        <f t="shared" si="29"/>
        <v>406.5260000000002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6297.176000000001</v>
      </c>
      <c r="F71" s="56">
        <f aca="true" t="shared" si="38" ref="F71:P71">SUM(F62:F70)</f>
        <v>6923.494000000001</v>
      </c>
      <c r="G71" s="56">
        <f t="shared" si="38"/>
        <v>10066.366</v>
      </c>
      <c r="H71" s="56">
        <f t="shared" si="38"/>
        <v>9247.588</v>
      </c>
      <c r="I71" s="56">
        <f t="shared" si="38"/>
        <v>9128.404</v>
      </c>
      <c r="J71" s="56">
        <f t="shared" si="38"/>
        <v>10533.786</v>
      </c>
      <c r="K71" s="56">
        <f t="shared" si="38"/>
        <v>10782.952</v>
      </c>
      <c r="L71" s="56">
        <f t="shared" si="38"/>
        <v>12971.189999999999</v>
      </c>
      <c r="M71" s="56">
        <f t="shared" si="38"/>
        <v>12620.648</v>
      </c>
      <c r="N71" s="56">
        <f t="shared" si="38"/>
        <v>13386.118</v>
      </c>
      <c r="O71" s="56">
        <f t="shared" si="38"/>
        <v>11382.738000000001</v>
      </c>
      <c r="P71" s="56">
        <f t="shared" si="38"/>
        <v>10505.349999999999</v>
      </c>
      <c r="Q71" s="56"/>
      <c r="R71" s="57">
        <f t="shared" si="29"/>
        <v>123845.81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2863.112</v>
      </c>
      <c r="F75" s="56">
        <f t="shared" si="41"/>
        <v>3448.428</v>
      </c>
      <c r="G75" s="56">
        <f t="shared" si="41"/>
        <v>4879.984</v>
      </c>
      <c r="H75" s="56">
        <f t="shared" si="41"/>
        <v>4224.148</v>
      </c>
      <c r="I75" s="56">
        <f t="shared" si="41"/>
        <v>3850.392</v>
      </c>
      <c r="J75" s="56">
        <f t="shared" si="41"/>
        <v>5140.908</v>
      </c>
      <c r="K75" s="56">
        <f t="shared" si="41"/>
        <v>5105.648</v>
      </c>
      <c r="L75" s="56">
        <f t="shared" si="41"/>
        <v>6593.62</v>
      </c>
      <c r="M75" s="56">
        <f t="shared" si="41"/>
        <v>6008.304</v>
      </c>
      <c r="N75" s="56">
        <f t="shared" si="41"/>
        <v>6424.372</v>
      </c>
      <c r="O75" s="56">
        <f t="shared" si="41"/>
        <v>5620.4439999999995</v>
      </c>
      <c r="P75" s="56">
        <f t="shared" si="41"/>
        <v>5260.792</v>
      </c>
      <c r="Q75" s="56"/>
      <c r="R75" s="56">
        <f t="shared" si="40"/>
        <v>59420.15200000002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1143.744</v>
      </c>
      <c r="F76" s="56">
        <f t="shared" si="42"/>
        <v>1430.272</v>
      </c>
      <c r="G76" s="56">
        <f t="shared" si="42"/>
        <v>2449.696</v>
      </c>
      <c r="H76" s="56">
        <f t="shared" si="42"/>
        <v>2357.344</v>
      </c>
      <c r="I76" s="56">
        <f t="shared" si="42"/>
        <v>2559.808</v>
      </c>
      <c r="J76" s="56">
        <f t="shared" si="42"/>
        <v>2572.832</v>
      </c>
      <c r="K76" s="56">
        <f t="shared" si="42"/>
        <v>2725.5679999999998</v>
      </c>
      <c r="L76" s="56">
        <f t="shared" si="42"/>
        <v>3042.88</v>
      </c>
      <c r="M76" s="56">
        <f t="shared" si="42"/>
        <v>3189.696</v>
      </c>
      <c r="N76" s="56">
        <f t="shared" si="42"/>
        <v>3360.192</v>
      </c>
      <c r="O76" s="56">
        <f t="shared" si="42"/>
        <v>2751.616</v>
      </c>
      <c r="P76" s="56">
        <f t="shared" si="42"/>
        <v>2474.56</v>
      </c>
      <c r="Q76" s="56"/>
      <c r="R76" s="56">
        <f t="shared" si="40"/>
        <v>30058.208000000002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536.3520000000001</v>
      </c>
      <c r="F77" s="56">
        <f aca="true" t="shared" si="43" ref="F77:P77">IF(F10&lt;(0.5*$B$10),(0.5*$B$10*$D$76-F10*$D$76),0)</f>
        <v>249.82400000000007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786.1760000000002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834.624</v>
      </c>
      <c r="F78" s="56">
        <f t="shared" si="44"/>
        <v>1043.712</v>
      </c>
      <c r="G78" s="56">
        <f t="shared" si="44"/>
        <v>1787.6160000000002</v>
      </c>
      <c r="H78" s="56">
        <f t="shared" si="44"/>
        <v>1720.2240000000002</v>
      </c>
      <c r="I78" s="56">
        <f t="shared" si="44"/>
        <v>1867.968</v>
      </c>
      <c r="J78" s="56">
        <f t="shared" si="44"/>
        <v>1877.4720000000002</v>
      </c>
      <c r="K78" s="56">
        <f t="shared" si="44"/>
        <v>1988.928</v>
      </c>
      <c r="L78" s="56">
        <f t="shared" si="44"/>
        <v>2220.48</v>
      </c>
      <c r="M78" s="56">
        <f t="shared" si="44"/>
        <v>2327.616</v>
      </c>
      <c r="N78" s="56">
        <f t="shared" si="44"/>
        <v>2452.032</v>
      </c>
      <c r="O78" s="56">
        <f t="shared" si="44"/>
        <v>2007.9360000000001</v>
      </c>
      <c r="P78" s="56">
        <f t="shared" si="44"/>
        <v>1805.7600000000002</v>
      </c>
      <c r="Q78" s="56"/>
      <c r="R78" s="56">
        <f t="shared" si="40"/>
        <v>21934.368000000002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391.39200000000005</v>
      </c>
      <c r="F79" s="56">
        <f aca="true" t="shared" si="45" ref="F79:P79">IF(F11&lt;(0.5*$B$11),(0.5*$B$11*$D$78-F11*$D$78),0)</f>
        <v>182.3040000000001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573.6960000000001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964.068</v>
      </c>
      <c r="F80" s="56">
        <f t="shared" si="46"/>
        <v>1205.584</v>
      </c>
      <c r="G80" s="56">
        <f t="shared" si="46"/>
        <v>2064.862</v>
      </c>
      <c r="H80" s="56">
        <f t="shared" si="46"/>
        <v>1987.018</v>
      </c>
      <c r="I80" s="56">
        <f t="shared" si="46"/>
        <v>2157.676</v>
      </c>
      <c r="J80" s="56">
        <f t="shared" si="46"/>
        <v>2168.654</v>
      </c>
      <c r="K80" s="56">
        <f t="shared" si="46"/>
        <v>2297.396</v>
      </c>
      <c r="L80" s="56">
        <f t="shared" si="46"/>
        <v>2564.86</v>
      </c>
      <c r="M80" s="56">
        <f t="shared" si="46"/>
        <v>2688.612</v>
      </c>
      <c r="N80" s="56">
        <f t="shared" si="46"/>
        <v>2832.324</v>
      </c>
      <c r="O80" s="56">
        <f t="shared" si="46"/>
        <v>2319.3520000000003</v>
      </c>
      <c r="P80" s="56">
        <f t="shared" si="46"/>
        <v>2085.82</v>
      </c>
      <c r="Q80" s="56"/>
      <c r="R80" s="56">
        <f t="shared" si="40"/>
        <v>25336.226000000002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283.432</v>
      </c>
      <c r="F81" s="56">
        <f aca="true" t="shared" si="47" ref="F81:P81">IF(F$7&gt;0,IF(F12&gt;250,IF(F12&gt;$B$12*0.75,0,(0.75*$B$12*$D$80-F12*$D$80)),250*$D$80-F12*$D$80),0)</f>
        <v>41.91599999999994</v>
      </c>
      <c r="G81" s="56">
        <f t="shared" si="47"/>
        <v>59.38100000000031</v>
      </c>
      <c r="H81" s="56">
        <f t="shared" si="47"/>
        <v>137.22500000000036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38.42300000000023</v>
      </c>
      <c r="Q81" s="56"/>
      <c r="R81" s="56">
        <f t="shared" si="40"/>
        <v>560.3770000000009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7216.723999999999</v>
      </c>
      <c r="F83" s="56">
        <f aca="true" t="shared" si="49" ref="F83:P83">SUM(F74:F82)</f>
        <v>7802.039999999999</v>
      </c>
      <c r="G83" s="56">
        <f t="shared" si="49"/>
        <v>11441.539</v>
      </c>
      <c r="H83" s="56">
        <f t="shared" si="49"/>
        <v>10625.959</v>
      </c>
      <c r="I83" s="56">
        <f t="shared" si="49"/>
        <v>10635.844</v>
      </c>
      <c r="J83" s="56">
        <f t="shared" si="49"/>
        <v>11959.866</v>
      </c>
      <c r="K83" s="56">
        <f t="shared" si="49"/>
        <v>12317.54</v>
      </c>
      <c r="L83" s="56">
        <f t="shared" si="49"/>
        <v>14621.84</v>
      </c>
      <c r="M83" s="56">
        <f t="shared" si="49"/>
        <v>14414.228</v>
      </c>
      <c r="N83" s="56">
        <f t="shared" si="49"/>
        <v>15268.920000000002</v>
      </c>
      <c r="O83" s="56">
        <f t="shared" si="49"/>
        <v>12899.348</v>
      </c>
      <c r="P83" s="56">
        <f t="shared" si="49"/>
        <v>11865.355000000001</v>
      </c>
      <c r="Q83" s="56"/>
      <c r="R83" s="57">
        <f t="shared" si="40"/>
        <v>141069.203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173377</v>
      </c>
      <c r="F7" s="70">
        <v>197221</v>
      </c>
      <c r="G7" s="70">
        <v>174256</v>
      </c>
      <c r="H7" s="70">
        <v>141918</v>
      </c>
      <c r="I7" s="70">
        <v>129468</v>
      </c>
      <c r="J7" s="70">
        <v>123766</v>
      </c>
      <c r="K7" s="70">
        <v>146033</v>
      </c>
      <c r="L7" s="70">
        <v>138838</v>
      </c>
      <c r="M7" s="70">
        <v>12368</v>
      </c>
      <c r="N7" s="70">
        <v>121088</v>
      </c>
      <c r="O7" s="70">
        <v>142499</v>
      </c>
      <c r="P7" s="70">
        <v>179085</v>
      </c>
      <c r="R7" s="41">
        <f>SUM(E7:P7)</f>
        <v>1679917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574.3</v>
      </c>
      <c r="C10" s="37"/>
      <c r="D10" s="10" t="s">
        <v>5</v>
      </c>
      <c r="E10" s="70">
        <v>447.1</v>
      </c>
      <c r="F10" s="70">
        <v>523</v>
      </c>
      <c r="G10" s="70">
        <v>574.3</v>
      </c>
      <c r="H10" s="70">
        <v>494.3</v>
      </c>
      <c r="I10" s="70">
        <v>482.7</v>
      </c>
      <c r="J10" s="70">
        <v>454</v>
      </c>
      <c r="K10" s="70">
        <v>431.2</v>
      </c>
      <c r="L10" s="70">
        <v>453.6</v>
      </c>
      <c r="M10" s="70">
        <v>364.2</v>
      </c>
      <c r="N10" s="70">
        <v>538.3</v>
      </c>
      <c r="O10" s="70">
        <v>555.6</v>
      </c>
      <c r="P10" s="70">
        <v>560.5</v>
      </c>
      <c r="R10" s="41">
        <f>SUM(E10:P10)</f>
        <v>5878.8</v>
      </c>
      <c r="W10" s="15" t="s">
        <v>54</v>
      </c>
      <c r="X10" s="20"/>
    </row>
    <row r="11" spans="2:24" ht="15">
      <c r="B11" s="37">
        <f>MAX(E11:P11)</f>
        <v>574.3</v>
      </c>
      <c r="C11" s="37"/>
      <c r="D11" s="10" t="s">
        <v>6</v>
      </c>
      <c r="E11" s="70">
        <v>447.1</v>
      </c>
      <c r="F11" s="70">
        <v>523</v>
      </c>
      <c r="G11" s="70">
        <v>574.3</v>
      </c>
      <c r="H11" s="70">
        <v>494.3</v>
      </c>
      <c r="I11" s="70">
        <v>482.7</v>
      </c>
      <c r="J11" s="70">
        <v>454</v>
      </c>
      <c r="K11" s="70">
        <v>431.2</v>
      </c>
      <c r="L11" s="70">
        <v>453.6</v>
      </c>
      <c r="M11" s="70">
        <v>364.2</v>
      </c>
      <c r="N11" s="70">
        <v>538.3</v>
      </c>
      <c r="O11" s="70">
        <v>555.6</v>
      </c>
      <c r="P11" s="70">
        <v>560.5</v>
      </c>
      <c r="R11" s="41">
        <f>SUM(E11:P11)</f>
        <v>5878.8</v>
      </c>
      <c r="W11" s="15" t="s">
        <v>55</v>
      </c>
      <c r="X11" s="20"/>
    </row>
    <row r="12" spans="2:24" ht="15">
      <c r="B12" s="37">
        <f>MAX(E12:P12)</f>
        <v>574.3</v>
      </c>
      <c r="C12" s="37"/>
      <c r="D12" s="10" t="s">
        <v>7</v>
      </c>
      <c r="E12" s="70">
        <v>447.1</v>
      </c>
      <c r="F12" s="70">
        <v>523</v>
      </c>
      <c r="G12" s="70">
        <v>574.3</v>
      </c>
      <c r="H12" s="70">
        <v>494.3</v>
      </c>
      <c r="I12" s="70">
        <v>482.7</v>
      </c>
      <c r="J12" s="70">
        <v>454</v>
      </c>
      <c r="K12" s="70">
        <v>431.2</v>
      </c>
      <c r="L12" s="70">
        <v>453.6</v>
      </c>
      <c r="M12" s="70">
        <v>364.2</v>
      </c>
      <c r="N12" s="70">
        <v>538.3</v>
      </c>
      <c r="O12" s="70">
        <v>555.6</v>
      </c>
      <c r="P12" s="70">
        <v>560.5</v>
      </c>
      <c r="R12" s="41">
        <f>SUM(E12:P12)</f>
        <v>5878.8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13122.60602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15119.30246</v>
      </c>
      <c r="G15" s="59">
        <f t="shared" si="0"/>
        <v>15090.85556</v>
      </c>
      <c r="H15" s="59">
        <f t="shared" si="0"/>
        <v>12732.217680000002</v>
      </c>
      <c r="I15" s="59">
        <f t="shared" si="0"/>
        <v>12116.562680000001</v>
      </c>
      <c r="J15" s="59">
        <f t="shared" si="0"/>
        <v>11478.40916</v>
      </c>
      <c r="K15" s="59">
        <f t="shared" si="0"/>
        <v>11916.29958</v>
      </c>
      <c r="L15" s="59">
        <f t="shared" si="0"/>
        <v>12003.75588</v>
      </c>
      <c r="M15" s="59">
        <f t="shared" si="0"/>
        <v>6514.82143</v>
      </c>
      <c r="N15" s="59">
        <f t="shared" si="0"/>
        <v>12667.87188</v>
      </c>
      <c r="O15" s="59">
        <f t="shared" si="0"/>
        <v>13686.302740000003</v>
      </c>
      <c r="P15" s="59">
        <f t="shared" si="0"/>
        <v>15050.9521</v>
      </c>
      <c r="Q15" s="59"/>
      <c r="R15" s="59">
        <f t="shared" si="0"/>
        <v>151499.95717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13122.60602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15119.30246</v>
      </c>
      <c r="G16" s="60">
        <f t="shared" si="1"/>
        <v>15090.85556</v>
      </c>
      <c r="H16" s="60">
        <f t="shared" si="1"/>
        <v>12732.217680000002</v>
      </c>
      <c r="I16" s="60">
        <f t="shared" si="1"/>
        <v>12116.562680000001</v>
      </c>
      <c r="J16" s="60">
        <f t="shared" si="1"/>
        <v>11478.40916</v>
      </c>
      <c r="K16" s="60">
        <f t="shared" si="1"/>
        <v>11916.29958</v>
      </c>
      <c r="L16" s="60">
        <f t="shared" si="1"/>
        <v>12003.75588</v>
      </c>
      <c r="M16" s="60">
        <f t="shared" si="1"/>
        <v>6514.82143</v>
      </c>
      <c r="N16" s="60">
        <f t="shared" si="1"/>
        <v>12667.87188</v>
      </c>
      <c r="O16" s="60">
        <f t="shared" si="1"/>
        <v>13686.302740000003</v>
      </c>
      <c r="P16" s="60">
        <f t="shared" si="1"/>
        <v>15050.9521</v>
      </c>
      <c r="Q16" s="60"/>
      <c r="R16" s="60">
        <f t="shared" si="1"/>
        <v>151499.95717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15994.02825</v>
      </c>
      <c r="F23" s="56">
        <f t="shared" si="5"/>
        <v>18193.63725</v>
      </c>
      <c r="G23" s="56">
        <f t="shared" si="5"/>
        <v>16075.116</v>
      </c>
      <c r="H23" s="56">
        <f t="shared" si="5"/>
        <v>13091.9355</v>
      </c>
      <c r="I23" s="56">
        <f t="shared" si="5"/>
        <v>11943.423</v>
      </c>
      <c r="J23" s="56">
        <f t="shared" si="5"/>
        <v>11417.4135</v>
      </c>
      <c r="K23" s="56">
        <f t="shared" si="5"/>
        <v>13471.544249999999</v>
      </c>
      <c r="L23" s="56">
        <f t="shared" si="5"/>
        <v>12807.8055</v>
      </c>
      <c r="M23" s="56">
        <f t="shared" si="5"/>
        <v>1140.948</v>
      </c>
      <c r="N23" s="56">
        <f t="shared" si="5"/>
        <v>11170.368</v>
      </c>
      <c r="O23" s="56">
        <f t="shared" si="5"/>
        <v>13145.53275</v>
      </c>
      <c r="P23" s="56">
        <f t="shared" si="5"/>
        <v>16520.59125</v>
      </c>
      <c r="Q23" s="56"/>
      <c r="R23" s="56">
        <f t="shared" si="4"/>
        <v>154972.34325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16029.02825</v>
      </c>
      <c r="F24" s="56">
        <f aca="true" t="shared" si="6" ref="F24:P24">F22+F23</f>
        <v>18228.63725</v>
      </c>
      <c r="G24" s="56">
        <f t="shared" si="6"/>
        <v>16110.116</v>
      </c>
      <c r="H24" s="56">
        <f t="shared" si="6"/>
        <v>13126.9355</v>
      </c>
      <c r="I24" s="56">
        <f t="shared" si="6"/>
        <v>11978.423</v>
      </c>
      <c r="J24" s="56">
        <f t="shared" si="6"/>
        <v>11452.4135</v>
      </c>
      <c r="K24" s="56">
        <f t="shared" si="6"/>
        <v>13506.544249999999</v>
      </c>
      <c r="L24" s="56">
        <f t="shared" si="6"/>
        <v>12842.8055</v>
      </c>
      <c r="M24" s="56">
        <f t="shared" si="6"/>
        <v>1175.948</v>
      </c>
      <c r="N24" s="56">
        <f t="shared" si="6"/>
        <v>11205.368</v>
      </c>
      <c r="O24" s="56">
        <f t="shared" si="6"/>
        <v>13180.53275</v>
      </c>
      <c r="P24" s="56">
        <f t="shared" si="6"/>
        <v>16555.59125</v>
      </c>
      <c r="Q24" s="56"/>
      <c r="R24" s="57">
        <f t="shared" si="4"/>
        <v>155392.34325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17433.05735</v>
      </c>
      <c r="F28" s="56">
        <f t="shared" si="8"/>
        <v>19830.57155</v>
      </c>
      <c r="G28" s="56">
        <f t="shared" si="8"/>
        <v>17521.4408</v>
      </c>
      <c r="H28" s="56">
        <f t="shared" si="8"/>
        <v>14269.8549</v>
      </c>
      <c r="I28" s="56">
        <f t="shared" si="8"/>
        <v>13018.0074</v>
      </c>
      <c r="J28" s="56">
        <f t="shared" si="8"/>
        <v>12444.6713</v>
      </c>
      <c r="K28" s="56">
        <f t="shared" si="8"/>
        <v>14683.61815</v>
      </c>
      <c r="L28" s="56">
        <f t="shared" si="8"/>
        <v>13960.1609</v>
      </c>
      <c r="M28" s="56">
        <f t="shared" si="8"/>
        <v>1243.6024</v>
      </c>
      <c r="N28" s="56">
        <f t="shared" si="8"/>
        <v>12175.3984</v>
      </c>
      <c r="O28" s="56">
        <f t="shared" si="8"/>
        <v>14328.27445</v>
      </c>
      <c r="P28" s="56">
        <f t="shared" si="8"/>
        <v>18006.99675</v>
      </c>
      <c r="Q28" s="56"/>
      <c r="R28" s="56">
        <f t="shared" si="4"/>
        <v>168915.65435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17473.05735</v>
      </c>
      <c r="F29" s="56">
        <f aca="true" t="shared" si="9" ref="F29:P29">F28+F27</f>
        <v>19870.57155</v>
      </c>
      <c r="G29" s="56">
        <f t="shared" si="9"/>
        <v>17561.4408</v>
      </c>
      <c r="H29" s="56">
        <f t="shared" si="9"/>
        <v>14309.8549</v>
      </c>
      <c r="I29" s="56">
        <f t="shared" si="9"/>
        <v>13058.0074</v>
      </c>
      <c r="J29" s="56">
        <f t="shared" si="9"/>
        <v>12484.6713</v>
      </c>
      <c r="K29" s="56">
        <f t="shared" si="9"/>
        <v>14723.61815</v>
      </c>
      <c r="L29" s="56">
        <f t="shared" si="9"/>
        <v>14000.1609</v>
      </c>
      <c r="M29" s="56">
        <f t="shared" si="9"/>
        <v>1283.6024</v>
      </c>
      <c r="N29" s="56">
        <f t="shared" si="9"/>
        <v>12215.3984</v>
      </c>
      <c r="O29" s="56">
        <f t="shared" si="9"/>
        <v>14368.27445</v>
      </c>
      <c r="P29" s="56">
        <f t="shared" si="9"/>
        <v>18046.99675</v>
      </c>
      <c r="Q29" s="56"/>
      <c r="R29" s="57">
        <f t="shared" si="4"/>
        <v>169395.65435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12899.2488</v>
      </c>
      <c r="F33" s="56">
        <f t="shared" si="11"/>
        <v>14673.2424</v>
      </c>
      <c r="G33" s="56">
        <f t="shared" si="11"/>
        <v>12964.6464</v>
      </c>
      <c r="H33" s="56">
        <f t="shared" si="11"/>
        <v>10558.6992</v>
      </c>
      <c r="I33" s="56">
        <f t="shared" si="11"/>
        <v>9632.419199999998</v>
      </c>
      <c r="J33" s="56">
        <f t="shared" si="11"/>
        <v>9208.1904</v>
      </c>
      <c r="K33" s="56">
        <f t="shared" si="11"/>
        <v>10864.8552</v>
      </c>
      <c r="L33" s="56">
        <f t="shared" si="11"/>
        <v>10329.547199999999</v>
      </c>
      <c r="M33" s="56">
        <f t="shared" si="11"/>
        <v>920.1791999999999</v>
      </c>
      <c r="N33" s="56">
        <f t="shared" si="11"/>
        <v>9008.947199999999</v>
      </c>
      <c r="O33" s="56">
        <f t="shared" si="11"/>
        <v>10601.925599999999</v>
      </c>
      <c r="P33" s="56">
        <f t="shared" si="11"/>
        <v>13323.923999999999</v>
      </c>
      <c r="Q33" s="56"/>
      <c r="R33" s="56">
        <f t="shared" si="4"/>
        <v>124985.82479999999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12934.2488</v>
      </c>
      <c r="F34" s="56">
        <f aca="true" t="shared" si="12" ref="F34:P34">F32+F33</f>
        <v>14708.2424</v>
      </c>
      <c r="G34" s="56">
        <f t="shared" si="12"/>
        <v>12999.6464</v>
      </c>
      <c r="H34" s="56">
        <f t="shared" si="12"/>
        <v>10593.6992</v>
      </c>
      <c r="I34" s="56">
        <f t="shared" si="12"/>
        <v>9667.419199999998</v>
      </c>
      <c r="J34" s="56">
        <f t="shared" si="12"/>
        <v>9243.1904</v>
      </c>
      <c r="K34" s="56">
        <f t="shared" si="12"/>
        <v>10899.8552</v>
      </c>
      <c r="L34" s="56">
        <f t="shared" si="12"/>
        <v>10364.547199999999</v>
      </c>
      <c r="M34" s="56">
        <f t="shared" si="12"/>
        <v>955.1791999999999</v>
      </c>
      <c r="N34" s="56">
        <f t="shared" si="12"/>
        <v>9043.947199999999</v>
      </c>
      <c r="O34" s="56">
        <f t="shared" si="12"/>
        <v>10636.925599999999</v>
      </c>
      <c r="P34" s="56">
        <f t="shared" si="12"/>
        <v>13358.923999999999</v>
      </c>
      <c r="Q34" s="56"/>
      <c r="R34" s="57">
        <f t="shared" si="4"/>
        <v>125405.82479999999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14270.66087</v>
      </c>
      <c r="F38" s="56">
        <f t="shared" si="14"/>
        <v>16233.260509999998</v>
      </c>
      <c r="G38" s="56">
        <f t="shared" si="14"/>
        <v>14343.011359999999</v>
      </c>
      <c r="H38" s="56">
        <f t="shared" si="14"/>
        <v>11681.270579999999</v>
      </c>
      <c r="I38" s="56">
        <f t="shared" si="14"/>
        <v>10656.511079999998</v>
      </c>
      <c r="J38" s="56">
        <f t="shared" si="14"/>
        <v>10187.17946</v>
      </c>
      <c r="K38" s="56">
        <f t="shared" si="14"/>
        <v>12019.976229999998</v>
      </c>
      <c r="L38" s="56">
        <f t="shared" si="14"/>
        <v>11427.75578</v>
      </c>
      <c r="M38" s="56">
        <f t="shared" si="14"/>
        <v>1018.0100799999999</v>
      </c>
      <c r="N38" s="56">
        <f t="shared" si="14"/>
        <v>9966.753279999999</v>
      </c>
      <c r="O38" s="56">
        <f t="shared" si="14"/>
        <v>11729.09269</v>
      </c>
      <c r="P38" s="56">
        <f t="shared" si="14"/>
        <v>14740.48635</v>
      </c>
      <c r="Q38" s="56"/>
      <c r="R38" s="56">
        <f t="shared" si="4"/>
        <v>138273.96826999998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14310.66087</v>
      </c>
      <c r="F39" s="56">
        <f t="shared" si="15"/>
        <v>16273.260509999998</v>
      </c>
      <c r="G39" s="56">
        <f t="shared" si="15"/>
        <v>14383.011359999999</v>
      </c>
      <c r="H39" s="56">
        <f t="shared" si="15"/>
        <v>11721.270579999999</v>
      </c>
      <c r="I39" s="56">
        <f t="shared" si="15"/>
        <v>10696.511079999998</v>
      </c>
      <c r="J39" s="56">
        <f t="shared" si="15"/>
        <v>10227.17946</v>
      </c>
      <c r="K39" s="56">
        <f t="shared" si="15"/>
        <v>12059.976229999998</v>
      </c>
      <c r="L39" s="56">
        <f t="shared" si="15"/>
        <v>11467.75578</v>
      </c>
      <c r="M39" s="56">
        <f t="shared" si="15"/>
        <v>1058.01008</v>
      </c>
      <c r="N39" s="56">
        <f t="shared" si="15"/>
        <v>10006.753279999999</v>
      </c>
      <c r="O39" s="56">
        <f t="shared" si="15"/>
        <v>11769.09269</v>
      </c>
      <c r="P39" s="56">
        <f t="shared" si="15"/>
        <v>14780.48635</v>
      </c>
      <c r="Q39" s="56"/>
      <c r="R39" s="57">
        <f t="shared" si="4"/>
        <v>138753.96827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6179.156279999999</v>
      </c>
      <c r="F43" s="56">
        <f t="shared" si="17"/>
        <v>7028.95644</v>
      </c>
      <c r="G43" s="56">
        <f t="shared" si="17"/>
        <v>6210.48384</v>
      </c>
      <c r="H43" s="56">
        <f t="shared" si="17"/>
        <v>5057.95752</v>
      </c>
      <c r="I43" s="56">
        <f t="shared" si="17"/>
        <v>4614.23952</v>
      </c>
      <c r="J43" s="56">
        <f t="shared" si="17"/>
        <v>4411.02024</v>
      </c>
      <c r="K43" s="56">
        <f t="shared" si="17"/>
        <v>5204.61612</v>
      </c>
      <c r="L43" s="56">
        <f t="shared" si="17"/>
        <v>4948.18632</v>
      </c>
      <c r="M43" s="56">
        <f t="shared" si="17"/>
        <v>440.79551999999995</v>
      </c>
      <c r="N43" s="56">
        <f t="shared" si="17"/>
        <v>4315.57632</v>
      </c>
      <c r="O43" s="56">
        <f t="shared" si="17"/>
        <v>5078.66436</v>
      </c>
      <c r="P43" s="56">
        <f t="shared" si="17"/>
        <v>6382.5894</v>
      </c>
      <c r="Q43" s="56"/>
      <c r="R43" s="56">
        <f t="shared" si="4"/>
        <v>59872.241879999994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6840.630000000001</v>
      </c>
      <c r="F44" s="56">
        <f>F10*$D$44</f>
        <v>8001.900000000001</v>
      </c>
      <c r="G44" s="56">
        <f>G10*$D$44</f>
        <v>8786.789999999999</v>
      </c>
      <c r="H44" s="56"/>
      <c r="I44" s="56"/>
      <c r="J44" s="56"/>
      <c r="K44" s="56"/>
      <c r="L44" s="56"/>
      <c r="M44" s="56"/>
      <c r="N44" s="56"/>
      <c r="O44" s="56">
        <f>O10*$D$44</f>
        <v>8500.68</v>
      </c>
      <c r="P44" s="56">
        <f>P10*$D$44</f>
        <v>8575.65</v>
      </c>
      <c r="Q44" s="56"/>
      <c r="R44" s="56">
        <f t="shared" si="4"/>
        <v>40705.65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6524.76</v>
      </c>
      <c r="I46" s="56">
        <f aca="true" t="shared" si="18" ref="I46:N46">I10*$D$46</f>
        <v>6371.639999999999</v>
      </c>
      <c r="J46" s="56">
        <f t="shared" si="18"/>
        <v>5992.799999999999</v>
      </c>
      <c r="K46" s="56">
        <f t="shared" si="18"/>
        <v>5691.839999999999</v>
      </c>
      <c r="L46" s="56">
        <f t="shared" si="18"/>
        <v>5987.5199999999995</v>
      </c>
      <c r="M46" s="56">
        <f t="shared" si="18"/>
        <v>4807.44</v>
      </c>
      <c r="N46" s="56">
        <f t="shared" si="18"/>
        <v>7105.559999999999</v>
      </c>
      <c r="O46" s="56"/>
      <c r="P46" s="56"/>
      <c r="Q46" s="56"/>
      <c r="R46" s="56">
        <f t="shared" si="4"/>
        <v>42481.56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13109.78628</v>
      </c>
      <c r="F49" s="56">
        <f aca="true" t="shared" si="21" ref="F49:P49">SUM(F42:F48)</f>
        <v>15120.85644</v>
      </c>
      <c r="G49" s="56">
        <f t="shared" si="21"/>
        <v>15087.273839999998</v>
      </c>
      <c r="H49" s="56">
        <f t="shared" si="21"/>
        <v>11672.71752</v>
      </c>
      <c r="I49" s="56">
        <f t="shared" si="21"/>
        <v>11075.879519999999</v>
      </c>
      <c r="J49" s="56">
        <f t="shared" si="21"/>
        <v>10493.82024</v>
      </c>
      <c r="K49" s="56">
        <f t="shared" si="21"/>
        <v>10986.456119999999</v>
      </c>
      <c r="L49" s="56">
        <f t="shared" si="21"/>
        <v>11025.70632</v>
      </c>
      <c r="M49" s="56">
        <f t="shared" si="21"/>
        <v>5338.235519999999</v>
      </c>
      <c r="N49" s="56">
        <f t="shared" si="21"/>
        <v>11511.136319999998</v>
      </c>
      <c r="O49" s="56">
        <f t="shared" si="21"/>
        <v>13669.34436</v>
      </c>
      <c r="P49" s="56">
        <f t="shared" si="21"/>
        <v>15048.239399999999</v>
      </c>
      <c r="Q49" s="56"/>
      <c r="R49" s="57">
        <f t="shared" si="4"/>
        <v>144139.45188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6189.5589</v>
      </c>
      <c r="F53" s="56">
        <f t="shared" si="23"/>
        <v>7040.7897</v>
      </c>
      <c r="G53" s="56">
        <f t="shared" si="23"/>
        <v>6220.939200000001</v>
      </c>
      <c r="H53" s="56">
        <f t="shared" si="23"/>
        <v>5066.4726</v>
      </c>
      <c r="I53" s="56">
        <f t="shared" si="23"/>
        <v>4622.0076</v>
      </c>
      <c r="J53" s="56">
        <f t="shared" si="23"/>
        <v>4418.4462</v>
      </c>
      <c r="K53" s="56">
        <f t="shared" si="23"/>
        <v>5213.378100000001</v>
      </c>
      <c r="L53" s="56">
        <f t="shared" si="23"/>
        <v>4956.5166</v>
      </c>
      <c r="M53" s="56">
        <f t="shared" si="23"/>
        <v>441.53760000000005</v>
      </c>
      <c r="N53" s="56">
        <f t="shared" si="23"/>
        <v>4322.841600000001</v>
      </c>
      <c r="O53" s="56">
        <f t="shared" si="23"/>
        <v>5087.214300000001</v>
      </c>
      <c r="P53" s="56">
        <f t="shared" si="23"/>
        <v>6393.334500000001</v>
      </c>
      <c r="Q53" s="56"/>
      <c r="R53" s="56">
        <f t="shared" si="4"/>
        <v>59973.03690000001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8052.271000000002</v>
      </c>
      <c r="F54" s="56">
        <f>F10*$D$54</f>
        <v>9419.230000000001</v>
      </c>
      <c r="G54" s="56">
        <f>G10*$D$54</f>
        <v>10343.143</v>
      </c>
      <c r="H54" s="56"/>
      <c r="I54" s="56"/>
      <c r="J54" s="56"/>
      <c r="K54" s="56"/>
      <c r="L54" s="56"/>
      <c r="M54" s="56"/>
      <c r="N54" s="56"/>
      <c r="O54" s="56">
        <f>$D$54*O10</f>
        <v>10006.356000000002</v>
      </c>
      <c r="P54" s="56">
        <f>$D$54*P10</f>
        <v>10094.605000000001</v>
      </c>
      <c r="Q54" s="56"/>
      <c r="R54" s="56">
        <f t="shared" si="4"/>
        <v>47915.60500000001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7864.313</v>
      </c>
      <c r="I56" s="56">
        <f aca="true" t="shared" si="24" ref="I56:N56">I10*$D$56</f>
        <v>7679.757</v>
      </c>
      <c r="J56" s="56">
        <f t="shared" si="24"/>
        <v>7223.14</v>
      </c>
      <c r="K56" s="56">
        <f t="shared" si="24"/>
        <v>6860.392</v>
      </c>
      <c r="L56" s="56">
        <f t="shared" si="24"/>
        <v>7216.776000000001</v>
      </c>
      <c r="M56" s="56">
        <f t="shared" si="24"/>
        <v>5794.422</v>
      </c>
      <c r="N56" s="56">
        <f t="shared" si="24"/>
        <v>8564.353</v>
      </c>
      <c r="O56" s="56"/>
      <c r="P56" s="56"/>
      <c r="Q56" s="56"/>
      <c r="R56" s="56">
        <f t="shared" si="4"/>
        <v>51203.15299999999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14331.8299</v>
      </c>
      <c r="F59" s="56">
        <f aca="true" t="shared" si="27" ref="F59:P59">SUM(F52:F58)</f>
        <v>16550.0197</v>
      </c>
      <c r="G59" s="56">
        <f t="shared" si="27"/>
        <v>16654.0822</v>
      </c>
      <c r="H59" s="56">
        <f t="shared" si="27"/>
        <v>13020.7856</v>
      </c>
      <c r="I59" s="56">
        <f t="shared" si="27"/>
        <v>12391.764599999999</v>
      </c>
      <c r="J59" s="56">
        <f t="shared" si="27"/>
        <v>11731.586200000002</v>
      </c>
      <c r="K59" s="56">
        <f t="shared" si="27"/>
        <v>12163.770100000002</v>
      </c>
      <c r="L59" s="56">
        <f t="shared" si="27"/>
        <v>12263.2926</v>
      </c>
      <c r="M59" s="56">
        <f t="shared" si="27"/>
        <v>6325.9596</v>
      </c>
      <c r="N59" s="56">
        <f t="shared" si="27"/>
        <v>12977.194599999999</v>
      </c>
      <c r="O59" s="56">
        <f t="shared" si="27"/>
        <v>15183.570300000003</v>
      </c>
      <c r="P59" s="56">
        <f t="shared" si="27"/>
        <v>16577.9395</v>
      </c>
      <c r="Q59" s="56"/>
      <c r="R59" s="57">
        <f t="shared" si="4"/>
        <v>160171.7949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6541.51421</v>
      </c>
      <c r="F63" s="56">
        <f t="shared" si="30"/>
        <v>7441.14833</v>
      </c>
      <c r="G63" s="56">
        <f t="shared" si="30"/>
        <v>6574.67888</v>
      </c>
      <c r="H63" s="56">
        <f t="shared" si="30"/>
        <v>5354.56614</v>
      </c>
      <c r="I63" s="56">
        <f t="shared" si="30"/>
        <v>4884.8276399999995</v>
      </c>
      <c r="J63" s="56">
        <f t="shared" si="30"/>
        <v>4669.69118</v>
      </c>
      <c r="K63" s="56">
        <f t="shared" si="30"/>
        <v>5509.82509</v>
      </c>
      <c r="L63" s="56">
        <f t="shared" si="30"/>
        <v>5238.35774</v>
      </c>
      <c r="M63" s="56">
        <f t="shared" si="30"/>
        <v>466.64464</v>
      </c>
      <c r="N63" s="56">
        <f t="shared" si="30"/>
        <v>4568.65024</v>
      </c>
      <c r="O63" s="56">
        <f t="shared" si="30"/>
        <v>5376.48727</v>
      </c>
      <c r="P63" s="56">
        <f t="shared" si="30"/>
        <v>6756.87705</v>
      </c>
      <c r="Q63" s="56"/>
      <c r="R63" s="56">
        <f t="shared" si="29"/>
        <v>63383.26841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2034.305</v>
      </c>
      <c r="F64" s="56">
        <f t="shared" si="31"/>
        <v>2379.65</v>
      </c>
      <c r="G64" s="56">
        <f t="shared" si="31"/>
        <v>2613.0649999999996</v>
      </c>
      <c r="H64" s="56">
        <f t="shared" si="31"/>
        <v>2249.065</v>
      </c>
      <c r="I64" s="56">
        <f t="shared" si="31"/>
        <v>2196.285</v>
      </c>
      <c r="J64" s="56">
        <f t="shared" si="31"/>
        <v>2065.7</v>
      </c>
      <c r="K64" s="56">
        <f t="shared" si="31"/>
        <v>1961.9599999999998</v>
      </c>
      <c r="L64" s="56">
        <f t="shared" si="31"/>
        <v>2063.88</v>
      </c>
      <c r="M64" s="56">
        <f t="shared" si="31"/>
        <v>1657.11</v>
      </c>
      <c r="N64" s="56">
        <f t="shared" si="31"/>
        <v>2449.265</v>
      </c>
      <c r="O64" s="56">
        <f t="shared" si="31"/>
        <v>2527.98</v>
      </c>
      <c r="P64" s="56">
        <f t="shared" si="31"/>
        <v>2550.275</v>
      </c>
      <c r="Q64" s="56"/>
      <c r="R64" s="56">
        <f t="shared" si="29"/>
        <v>26748.54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1318.9450000000002</v>
      </c>
      <c r="F66" s="56">
        <f t="shared" si="33"/>
        <v>1542.8500000000001</v>
      </c>
      <c r="G66" s="56">
        <f t="shared" si="33"/>
        <v>1694.185</v>
      </c>
      <c r="H66" s="56">
        <f t="shared" si="33"/>
        <v>1458.1850000000002</v>
      </c>
      <c r="I66" s="56">
        <f t="shared" si="33"/>
        <v>1423.9650000000001</v>
      </c>
      <c r="J66" s="56">
        <f t="shared" si="33"/>
        <v>1339.3000000000002</v>
      </c>
      <c r="K66" s="56">
        <f t="shared" si="33"/>
        <v>1272.04</v>
      </c>
      <c r="L66" s="56">
        <f t="shared" si="33"/>
        <v>1338.1200000000001</v>
      </c>
      <c r="M66" s="56">
        <f t="shared" si="33"/>
        <v>1074.39</v>
      </c>
      <c r="N66" s="56">
        <f t="shared" si="33"/>
        <v>1587.985</v>
      </c>
      <c r="O66" s="56">
        <f t="shared" si="33"/>
        <v>1639.0200000000002</v>
      </c>
      <c r="P66" s="56">
        <f t="shared" si="33"/>
        <v>1653.4750000000001</v>
      </c>
      <c r="Q66" s="56"/>
      <c r="R66" s="56">
        <f t="shared" si="29"/>
        <v>17342.460000000003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1618.5020000000002</v>
      </c>
      <c r="F68" s="56">
        <f t="shared" si="35"/>
        <v>1893.26</v>
      </c>
      <c r="G68" s="56">
        <f t="shared" si="35"/>
        <v>2078.966</v>
      </c>
      <c r="H68" s="56">
        <f t="shared" si="35"/>
        <v>1789.366</v>
      </c>
      <c r="I68" s="56">
        <f t="shared" si="35"/>
        <v>1747.374</v>
      </c>
      <c r="J68" s="56">
        <f t="shared" si="35"/>
        <v>1643.48</v>
      </c>
      <c r="K68" s="56">
        <f t="shared" si="35"/>
        <v>1560.944</v>
      </c>
      <c r="L68" s="56">
        <f t="shared" si="35"/>
        <v>1642.0320000000002</v>
      </c>
      <c r="M68" s="56">
        <f t="shared" si="35"/>
        <v>1318.404</v>
      </c>
      <c r="N68" s="56">
        <f t="shared" si="35"/>
        <v>1948.646</v>
      </c>
      <c r="O68" s="56">
        <f t="shared" si="35"/>
        <v>2011.2720000000002</v>
      </c>
      <c r="P68" s="56">
        <f t="shared" si="35"/>
        <v>2029.01</v>
      </c>
      <c r="Q68" s="56"/>
      <c r="R68" s="56">
        <f t="shared" si="29"/>
        <v>21281.255999999998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0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240.82050000000004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240.82050000000004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11713.26621</v>
      </c>
      <c r="F71" s="56">
        <f aca="true" t="shared" si="38" ref="F71:P71">SUM(F62:F70)</f>
        <v>13456.90833</v>
      </c>
      <c r="G71" s="56">
        <f t="shared" si="38"/>
        <v>13160.89488</v>
      </c>
      <c r="H71" s="56">
        <f t="shared" si="38"/>
        <v>11051.182139999999</v>
      </c>
      <c r="I71" s="56">
        <f t="shared" si="38"/>
        <v>10452.45164</v>
      </c>
      <c r="J71" s="56">
        <f t="shared" si="38"/>
        <v>9918.17118</v>
      </c>
      <c r="K71" s="56">
        <f t="shared" si="38"/>
        <v>10504.76909</v>
      </c>
      <c r="L71" s="56">
        <f t="shared" si="38"/>
        <v>10482.389740000002</v>
      </c>
      <c r="M71" s="56">
        <f t="shared" si="38"/>
        <v>4957.369140000001</v>
      </c>
      <c r="N71" s="56">
        <f t="shared" si="38"/>
        <v>10754.546240000001</v>
      </c>
      <c r="O71" s="56">
        <f t="shared" si="38"/>
        <v>11754.75927</v>
      </c>
      <c r="P71" s="56">
        <f t="shared" si="38"/>
        <v>13189.637050000001</v>
      </c>
      <c r="Q71" s="56"/>
      <c r="R71" s="57">
        <f t="shared" si="29"/>
        <v>131396.34490999999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6113.27302</v>
      </c>
      <c r="F75" s="56">
        <f t="shared" si="41"/>
        <v>6954.01246</v>
      </c>
      <c r="G75" s="56">
        <f t="shared" si="41"/>
        <v>6144.26656</v>
      </c>
      <c r="H75" s="56">
        <f t="shared" si="41"/>
        <v>5004.02868</v>
      </c>
      <c r="I75" s="56">
        <f t="shared" si="41"/>
        <v>4565.04168</v>
      </c>
      <c r="J75" s="56">
        <f t="shared" si="41"/>
        <v>4363.98916</v>
      </c>
      <c r="K75" s="56">
        <f t="shared" si="41"/>
        <v>5149.12358</v>
      </c>
      <c r="L75" s="56">
        <f t="shared" si="41"/>
        <v>4895.42788</v>
      </c>
      <c r="M75" s="56">
        <f t="shared" si="41"/>
        <v>436.09568</v>
      </c>
      <c r="N75" s="56">
        <f t="shared" si="41"/>
        <v>4269.56288</v>
      </c>
      <c r="O75" s="56">
        <f t="shared" si="41"/>
        <v>5024.51474</v>
      </c>
      <c r="P75" s="56">
        <f t="shared" si="41"/>
        <v>6314.5371</v>
      </c>
      <c r="Q75" s="56"/>
      <c r="R75" s="56">
        <f t="shared" si="40"/>
        <v>59233.873419999996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2646.832</v>
      </c>
      <c r="F76" s="56">
        <f t="shared" si="42"/>
        <v>3096.16</v>
      </c>
      <c r="G76" s="56">
        <f t="shared" si="42"/>
        <v>3399.8559999999998</v>
      </c>
      <c r="H76" s="56">
        <f t="shared" si="42"/>
        <v>2926.256</v>
      </c>
      <c r="I76" s="56">
        <f t="shared" si="42"/>
        <v>2857.584</v>
      </c>
      <c r="J76" s="56">
        <f t="shared" si="42"/>
        <v>2687.68</v>
      </c>
      <c r="K76" s="56">
        <f t="shared" si="42"/>
        <v>2552.7039999999997</v>
      </c>
      <c r="L76" s="56">
        <f t="shared" si="42"/>
        <v>2685.312</v>
      </c>
      <c r="M76" s="56">
        <f t="shared" si="42"/>
        <v>2156.064</v>
      </c>
      <c r="N76" s="56">
        <f t="shared" si="42"/>
        <v>3186.736</v>
      </c>
      <c r="O76" s="56">
        <f t="shared" si="42"/>
        <v>3289.152</v>
      </c>
      <c r="P76" s="56">
        <f t="shared" si="42"/>
        <v>3318.16</v>
      </c>
      <c r="Q76" s="56"/>
      <c r="R76" s="56">
        <f t="shared" si="40"/>
        <v>34802.496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1931.4720000000002</v>
      </c>
      <c r="F78" s="56">
        <f t="shared" si="44"/>
        <v>2259.36</v>
      </c>
      <c r="G78" s="56">
        <f t="shared" si="44"/>
        <v>2480.976</v>
      </c>
      <c r="H78" s="56">
        <f t="shared" si="44"/>
        <v>2135.376</v>
      </c>
      <c r="I78" s="56">
        <f t="shared" si="44"/>
        <v>2085.264</v>
      </c>
      <c r="J78" s="56">
        <f t="shared" si="44"/>
        <v>1961.2800000000002</v>
      </c>
      <c r="K78" s="56">
        <f t="shared" si="44"/>
        <v>1862.784</v>
      </c>
      <c r="L78" s="56">
        <f t="shared" si="44"/>
        <v>1959.5520000000001</v>
      </c>
      <c r="M78" s="56">
        <f t="shared" si="44"/>
        <v>1573.344</v>
      </c>
      <c r="N78" s="56">
        <f t="shared" si="44"/>
        <v>2325.456</v>
      </c>
      <c r="O78" s="56">
        <f t="shared" si="44"/>
        <v>2400.1920000000005</v>
      </c>
      <c r="P78" s="56">
        <f t="shared" si="44"/>
        <v>2421.36</v>
      </c>
      <c r="Q78" s="56"/>
      <c r="R78" s="56">
        <f t="shared" si="40"/>
        <v>25396.416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2231.029</v>
      </c>
      <c r="F80" s="56">
        <f t="shared" si="46"/>
        <v>2609.77</v>
      </c>
      <c r="G80" s="56">
        <f t="shared" si="46"/>
        <v>2865.757</v>
      </c>
      <c r="H80" s="56">
        <f t="shared" si="46"/>
        <v>2466.5570000000002</v>
      </c>
      <c r="I80" s="56">
        <f t="shared" si="46"/>
        <v>2408.6730000000002</v>
      </c>
      <c r="J80" s="56">
        <f t="shared" si="46"/>
        <v>2265.46</v>
      </c>
      <c r="K80" s="56">
        <f t="shared" si="46"/>
        <v>2151.688</v>
      </c>
      <c r="L80" s="56">
        <f t="shared" si="46"/>
        <v>2263.4640000000004</v>
      </c>
      <c r="M80" s="56">
        <f t="shared" si="46"/>
        <v>1817.358</v>
      </c>
      <c r="N80" s="56">
        <f t="shared" si="46"/>
        <v>2686.1169999999997</v>
      </c>
      <c r="O80" s="56">
        <f t="shared" si="46"/>
        <v>2772.4440000000004</v>
      </c>
      <c r="P80" s="56">
        <f t="shared" si="46"/>
        <v>2796.895</v>
      </c>
      <c r="Q80" s="56"/>
      <c r="R80" s="56">
        <f t="shared" si="40"/>
        <v>29335.212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0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331.95974999999976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331.95974999999976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13122.60602</v>
      </c>
      <c r="F83" s="56">
        <f aca="true" t="shared" si="49" ref="F83:P83">SUM(F74:F82)</f>
        <v>15119.30246</v>
      </c>
      <c r="G83" s="56">
        <f t="shared" si="49"/>
        <v>15090.85556</v>
      </c>
      <c r="H83" s="56">
        <f t="shared" si="49"/>
        <v>12732.217680000002</v>
      </c>
      <c r="I83" s="56">
        <f t="shared" si="49"/>
        <v>12116.562680000001</v>
      </c>
      <c r="J83" s="56">
        <f t="shared" si="49"/>
        <v>11478.40916</v>
      </c>
      <c r="K83" s="56">
        <f t="shared" si="49"/>
        <v>11916.29958</v>
      </c>
      <c r="L83" s="56">
        <f t="shared" si="49"/>
        <v>12003.75588</v>
      </c>
      <c r="M83" s="56">
        <f t="shared" si="49"/>
        <v>6514.82143</v>
      </c>
      <c r="N83" s="56">
        <f t="shared" si="49"/>
        <v>12667.87188</v>
      </c>
      <c r="O83" s="56">
        <f t="shared" si="49"/>
        <v>13686.302740000003</v>
      </c>
      <c r="P83" s="56">
        <f t="shared" si="49"/>
        <v>15050.9521</v>
      </c>
      <c r="Q83" s="56"/>
      <c r="R83" s="57">
        <f t="shared" si="40"/>
        <v>151499.95717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314117</v>
      </c>
      <c r="F7" s="70">
        <v>349605</v>
      </c>
      <c r="G7" s="70">
        <v>289932</v>
      </c>
      <c r="H7" s="70">
        <v>237485</v>
      </c>
      <c r="I7" s="70">
        <v>228312</v>
      </c>
      <c r="J7" s="70">
        <v>234333</v>
      </c>
      <c r="K7" s="70">
        <v>288458</v>
      </c>
      <c r="L7" s="70">
        <v>249257</v>
      </c>
      <c r="M7" s="70">
        <v>226958</v>
      </c>
      <c r="N7" s="70">
        <v>286615</v>
      </c>
      <c r="O7" s="70">
        <v>318347</v>
      </c>
      <c r="P7" s="70">
        <v>330662</v>
      </c>
      <c r="R7" s="41">
        <f>SUM(E7:P7)</f>
        <v>3354081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1095.6</v>
      </c>
      <c r="C10" s="37"/>
      <c r="D10" s="10" t="s">
        <v>5</v>
      </c>
      <c r="E10" s="70">
        <v>780.9</v>
      </c>
      <c r="F10" s="70">
        <v>951</v>
      </c>
      <c r="G10" s="70">
        <v>1019.1</v>
      </c>
      <c r="H10" s="70">
        <v>920.7</v>
      </c>
      <c r="I10" s="70">
        <v>929.1</v>
      </c>
      <c r="J10" s="70">
        <v>954</v>
      </c>
      <c r="K10" s="70">
        <v>751.8</v>
      </c>
      <c r="L10" s="70">
        <v>814.8</v>
      </c>
      <c r="M10" s="70">
        <v>825.6</v>
      </c>
      <c r="N10" s="70">
        <v>1070.7</v>
      </c>
      <c r="O10" s="70">
        <v>1089.6</v>
      </c>
      <c r="P10" s="70">
        <v>1095.6</v>
      </c>
      <c r="R10" s="41">
        <f>SUM(E10:P10)</f>
        <v>11202.900000000001</v>
      </c>
      <c r="W10" s="15" t="s">
        <v>54</v>
      </c>
      <c r="X10" s="20"/>
    </row>
    <row r="11" spans="2:24" ht="15">
      <c r="B11" s="37">
        <f>MAX(E11:P11)</f>
        <v>1095.6</v>
      </c>
      <c r="C11" s="37"/>
      <c r="D11" s="10" t="s">
        <v>6</v>
      </c>
      <c r="E11" s="70">
        <v>780.9</v>
      </c>
      <c r="F11" s="70">
        <v>951</v>
      </c>
      <c r="G11" s="70">
        <v>1019.1</v>
      </c>
      <c r="H11" s="70">
        <v>920.7</v>
      </c>
      <c r="I11" s="70">
        <v>929.1</v>
      </c>
      <c r="J11" s="70">
        <v>954</v>
      </c>
      <c r="K11" s="70">
        <v>751.8</v>
      </c>
      <c r="L11" s="70">
        <v>814.8</v>
      </c>
      <c r="M11" s="70">
        <v>825.6</v>
      </c>
      <c r="N11" s="70">
        <v>1070.7</v>
      </c>
      <c r="O11" s="70">
        <v>1089.6</v>
      </c>
      <c r="P11" s="70">
        <v>1095.6</v>
      </c>
      <c r="R11" s="41">
        <f>SUM(E11:P11)</f>
        <v>11202.900000000001</v>
      </c>
      <c r="W11" s="15" t="s">
        <v>55</v>
      </c>
      <c r="X11" s="20"/>
    </row>
    <row r="12" spans="2:24" ht="15">
      <c r="B12" s="37">
        <f>MAX(E12:P12)</f>
        <v>1095.6</v>
      </c>
      <c r="C12" s="37"/>
      <c r="D12" s="10" t="s">
        <v>7</v>
      </c>
      <c r="E12" s="70">
        <v>780.9</v>
      </c>
      <c r="F12" s="70">
        <v>951</v>
      </c>
      <c r="G12" s="70">
        <v>1019.1</v>
      </c>
      <c r="H12" s="70">
        <v>920.7</v>
      </c>
      <c r="I12" s="70">
        <v>929.1</v>
      </c>
      <c r="J12" s="70">
        <v>954</v>
      </c>
      <c r="K12" s="70">
        <v>751.8</v>
      </c>
      <c r="L12" s="70">
        <v>814.8</v>
      </c>
      <c r="M12" s="70">
        <v>825.6</v>
      </c>
      <c r="N12" s="70">
        <v>1070.7</v>
      </c>
      <c r="O12" s="70">
        <v>1089.6</v>
      </c>
      <c r="P12" s="70">
        <v>1095.6</v>
      </c>
      <c r="R12" s="41">
        <f>SUM(E12:P12)</f>
        <v>11202.900000000001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23372.46442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27010.802299999996</v>
      </c>
      <c r="G15" s="59">
        <f t="shared" si="0"/>
        <v>25943.895320000003</v>
      </c>
      <c r="H15" s="59">
        <f t="shared" si="0"/>
        <v>22595.9821</v>
      </c>
      <c r="I15" s="59">
        <f t="shared" si="0"/>
        <v>22400.47412</v>
      </c>
      <c r="J15" s="59">
        <f t="shared" si="0"/>
        <v>22992.00158</v>
      </c>
      <c r="K15" s="59">
        <f t="shared" si="0"/>
        <v>22169.74408</v>
      </c>
      <c r="L15" s="59">
        <f t="shared" si="0"/>
        <v>21432.63682</v>
      </c>
      <c r="M15" s="59">
        <f t="shared" si="0"/>
        <v>20776.42708</v>
      </c>
      <c r="N15" s="59">
        <f t="shared" si="0"/>
        <v>26612.805900000003</v>
      </c>
      <c r="O15" s="59">
        <f t="shared" si="0"/>
        <v>28019.52322</v>
      </c>
      <c r="P15" s="59">
        <f t="shared" si="0"/>
        <v>28545.13012</v>
      </c>
      <c r="Q15" s="59"/>
      <c r="R15" s="59">
        <f t="shared" si="0"/>
        <v>291871.88706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23372.46442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27010.802299999996</v>
      </c>
      <c r="G16" s="60">
        <f t="shared" si="1"/>
        <v>25943.895320000003</v>
      </c>
      <c r="H16" s="60">
        <f t="shared" si="1"/>
        <v>22595.9821</v>
      </c>
      <c r="I16" s="60">
        <f t="shared" si="1"/>
        <v>22400.47412</v>
      </c>
      <c r="J16" s="60">
        <f t="shared" si="1"/>
        <v>22992.00158</v>
      </c>
      <c r="K16" s="60">
        <f t="shared" si="1"/>
        <v>22169.74408</v>
      </c>
      <c r="L16" s="60">
        <f t="shared" si="1"/>
        <v>21432.63682</v>
      </c>
      <c r="M16" s="60">
        <f t="shared" si="1"/>
        <v>20776.42708</v>
      </c>
      <c r="N16" s="60">
        <f t="shared" si="1"/>
        <v>26612.805900000003</v>
      </c>
      <c r="O16" s="60">
        <f t="shared" si="1"/>
        <v>28019.52322</v>
      </c>
      <c r="P16" s="60">
        <f t="shared" si="1"/>
        <v>28545.13012</v>
      </c>
      <c r="Q16" s="60"/>
      <c r="R16" s="60">
        <f t="shared" si="1"/>
        <v>291871.88706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28977.29325</v>
      </c>
      <c r="F23" s="56">
        <f t="shared" si="5"/>
        <v>32251.06125</v>
      </c>
      <c r="G23" s="56">
        <f t="shared" si="5"/>
        <v>26746.227</v>
      </c>
      <c r="H23" s="56">
        <f t="shared" si="5"/>
        <v>21907.99125</v>
      </c>
      <c r="I23" s="56">
        <f t="shared" si="5"/>
        <v>21061.782</v>
      </c>
      <c r="J23" s="56">
        <f t="shared" si="5"/>
        <v>21617.21925</v>
      </c>
      <c r="K23" s="56">
        <f t="shared" si="5"/>
        <v>26610.2505</v>
      </c>
      <c r="L23" s="56">
        <f t="shared" si="5"/>
        <v>22993.95825</v>
      </c>
      <c r="M23" s="56">
        <f t="shared" si="5"/>
        <v>20936.8755</v>
      </c>
      <c r="N23" s="56">
        <f t="shared" si="5"/>
        <v>26440.23375</v>
      </c>
      <c r="O23" s="56">
        <f t="shared" si="5"/>
        <v>29367.51075</v>
      </c>
      <c r="P23" s="56">
        <f t="shared" si="5"/>
        <v>30503.569499999998</v>
      </c>
      <c r="Q23" s="56"/>
      <c r="R23" s="56">
        <f t="shared" si="4"/>
        <v>309413.97225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29012.29325</v>
      </c>
      <c r="F24" s="56">
        <f aca="true" t="shared" si="6" ref="F24:P24">F22+F23</f>
        <v>32286.06125</v>
      </c>
      <c r="G24" s="56">
        <f t="shared" si="6"/>
        <v>26781.227</v>
      </c>
      <c r="H24" s="56">
        <f t="shared" si="6"/>
        <v>21942.99125</v>
      </c>
      <c r="I24" s="56">
        <f t="shared" si="6"/>
        <v>21096.782</v>
      </c>
      <c r="J24" s="56">
        <f t="shared" si="6"/>
        <v>21652.21925</v>
      </c>
      <c r="K24" s="56">
        <f t="shared" si="6"/>
        <v>26645.2505</v>
      </c>
      <c r="L24" s="56">
        <f t="shared" si="6"/>
        <v>23028.95825</v>
      </c>
      <c r="M24" s="56">
        <f t="shared" si="6"/>
        <v>20971.8755</v>
      </c>
      <c r="N24" s="56">
        <f t="shared" si="6"/>
        <v>26475.23375</v>
      </c>
      <c r="O24" s="56">
        <f t="shared" si="6"/>
        <v>29402.51075</v>
      </c>
      <c r="P24" s="56">
        <f t="shared" si="6"/>
        <v>30538.569499999998</v>
      </c>
      <c r="Q24" s="56"/>
      <c r="R24" s="57">
        <f t="shared" si="4"/>
        <v>309833.97225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31584.46435</v>
      </c>
      <c r="F28" s="56">
        <f t="shared" si="8"/>
        <v>35152.78275</v>
      </c>
      <c r="G28" s="56">
        <f t="shared" si="8"/>
        <v>29152.6626</v>
      </c>
      <c r="H28" s="56">
        <f t="shared" si="8"/>
        <v>23879.11675</v>
      </c>
      <c r="I28" s="56">
        <f t="shared" si="8"/>
        <v>22956.7716</v>
      </c>
      <c r="J28" s="56">
        <f t="shared" si="8"/>
        <v>23562.18315</v>
      </c>
      <c r="K28" s="56">
        <f t="shared" si="8"/>
        <v>29004.4519</v>
      </c>
      <c r="L28" s="56">
        <f t="shared" si="8"/>
        <v>25062.79135</v>
      </c>
      <c r="M28" s="56">
        <f t="shared" si="8"/>
        <v>22820.6269</v>
      </c>
      <c r="N28" s="56">
        <f t="shared" si="8"/>
        <v>28819.13825</v>
      </c>
      <c r="O28" s="56">
        <f t="shared" si="8"/>
        <v>32009.79085</v>
      </c>
      <c r="P28" s="56">
        <f t="shared" si="8"/>
        <v>33248.0641</v>
      </c>
      <c r="Q28" s="56"/>
      <c r="R28" s="56">
        <f t="shared" si="4"/>
        <v>337252.84455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31624.46435</v>
      </c>
      <c r="F29" s="56">
        <f aca="true" t="shared" si="9" ref="F29:P29">F28+F27</f>
        <v>35192.78275</v>
      </c>
      <c r="G29" s="56">
        <f t="shared" si="9"/>
        <v>29192.6626</v>
      </c>
      <c r="H29" s="56">
        <f t="shared" si="9"/>
        <v>23919.11675</v>
      </c>
      <c r="I29" s="56">
        <f t="shared" si="9"/>
        <v>22996.7716</v>
      </c>
      <c r="J29" s="56">
        <f t="shared" si="9"/>
        <v>23602.18315</v>
      </c>
      <c r="K29" s="56">
        <f t="shared" si="9"/>
        <v>29044.4519</v>
      </c>
      <c r="L29" s="56">
        <f t="shared" si="9"/>
        <v>25102.79135</v>
      </c>
      <c r="M29" s="56">
        <f t="shared" si="9"/>
        <v>22860.6269</v>
      </c>
      <c r="N29" s="56">
        <f t="shared" si="9"/>
        <v>28859.13825</v>
      </c>
      <c r="O29" s="56">
        <f t="shared" si="9"/>
        <v>32049.79085</v>
      </c>
      <c r="P29" s="56">
        <f t="shared" si="9"/>
        <v>33288.0641</v>
      </c>
      <c r="Q29" s="56"/>
      <c r="R29" s="57">
        <f t="shared" si="4"/>
        <v>337732.84455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23370.304799999998</v>
      </c>
      <c r="F33" s="56">
        <f t="shared" si="11"/>
        <v>26010.611999999997</v>
      </c>
      <c r="G33" s="56">
        <f t="shared" si="11"/>
        <v>21570.940799999997</v>
      </c>
      <c r="H33" s="56">
        <f t="shared" si="11"/>
        <v>17668.884</v>
      </c>
      <c r="I33" s="56">
        <f t="shared" si="11"/>
        <v>16986.4128</v>
      </c>
      <c r="J33" s="56">
        <f t="shared" si="11"/>
        <v>17434.3752</v>
      </c>
      <c r="K33" s="56">
        <f t="shared" si="11"/>
        <v>21461.2752</v>
      </c>
      <c r="L33" s="56">
        <f t="shared" si="11"/>
        <v>18544.7208</v>
      </c>
      <c r="M33" s="56">
        <f t="shared" si="11"/>
        <v>16885.675199999998</v>
      </c>
      <c r="N33" s="56">
        <f t="shared" si="11"/>
        <v>21324.156</v>
      </c>
      <c r="O33" s="56">
        <f t="shared" si="11"/>
        <v>23685.016799999998</v>
      </c>
      <c r="P33" s="56">
        <f t="shared" si="11"/>
        <v>24601.2528</v>
      </c>
      <c r="Q33" s="56"/>
      <c r="R33" s="56">
        <f t="shared" si="4"/>
        <v>249543.62639999992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23405.304799999998</v>
      </c>
      <c r="F34" s="56">
        <f aca="true" t="shared" si="12" ref="F34:P34">F32+F33</f>
        <v>26045.611999999997</v>
      </c>
      <c r="G34" s="56">
        <f t="shared" si="12"/>
        <v>21605.940799999997</v>
      </c>
      <c r="H34" s="56">
        <f t="shared" si="12"/>
        <v>17703.884</v>
      </c>
      <c r="I34" s="56">
        <f t="shared" si="12"/>
        <v>17021.4128</v>
      </c>
      <c r="J34" s="56">
        <f t="shared" si="12"/>
        <v>17469.3752</v>
      </c>
      <c r="K34" s="56">
        <f t="shared" si="12"/>
        <v>21496.2752</v>
      </c>
      <c r="L34" s="56">
        <f t="shared" si="12"/>
        <v>18579.7208</v>
      </c>
      <c r="M34" s="56">
        <f t="shared" si="12"/>
        <v>16920.675199999998</v>
      </c>
      <c r="N34" s="56">
        <f t="shared" si="12"/>
        <v>21359.156</v>
      </c>
      <c r="O34" s="56">
        <f t="shared" si="12"/>
        <v>23720.016799999998</v>
      </c>
      <c r="P34" s="56">
        <f t="shared" si="12"/>
        <v>24636.2528</v>
      </c>
      <c r="Q34" s="56"/>
      <c r="R34" s="57">
        <f t="shared" si="4"/>
        <v>249963.62639999992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25854.970269999998</v>
      </c>
      <c r="F38" s="56">
        <f t="shared" si="14"/>
        <v>28775.987549999998</v>
      </c>
      <c r="G38" s="56">
        <f t="shared" si="14"/>
        <v>23864.30292</v>
      </c>
      <c r="H38" s="56">
        <f t="shared" si="14"/>
        <v>19547.390349999998</v>
      </c>
      <c r="I38" s="56">
        <f t="shared" si="14"/>
        <v>18792.360719999997</v>
      </c>
      <c r="J38" s="56">
        <f t="shared" si="14"/>
        <v>19287.94923</v>
      </c>
      <c r="K38" s="56">
        <f t="shared" si="14"/>
        <v>23742.97798</v>
      </c>
      <c r="L38" s="56">
        <f t="shared" si="14"/>
        <v>20516.34367</v>
      </c>
      <c r="M38" s="56">
        <f t="shared" si="14"/>
        <v>18680.912979999997</v>
      </c>
      <c r="N38" s="56">
        <f t="shared" si="14"/>
        <v>23591.280649999997</v>
      </c>
      <c r="O38" s="56">
        <f t="shared" si="14"/>
        <v>26203.14157</v>
      </c>
      <c r="P38" s="56">
        <f t="shared" si="14"/>
        <v>27216.78922</v>
      </c>
      <c r="Q38" s="56"/>
      <c r="R38" s="56">
        <f t="shared" si="4"/>
        <v>276074.40711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25894.970269999998</v>
      </c>
      <c r="F39" s="56">
        <f t="shared" si="15"/>
        <v>28815.987549999998</v>
      </c>
      <c r="G39" s="56">
        <f t="shared" si="15"/>
        <v>23904.30292</v>
      </c>
      <c r="H39" s="56">
        <f t="shared" si="15"/>
        <v>19587.390349999998</v>
      </c>
      <c r="I39" s="56">
        <f t="shared" si="15"/>
        <v>18832.360719999997</v>
      </c>
      <c r="J39" s="56">
        <f t="shared" si="15"/>
        <v>19327.94923</v>
      </c>
      <c r="K39" s="56">
        <f t="shared" si="15"/>
        <v>23782.97798</v>
      </c>
      <c r="L39" s="56">
        <f t="shared" si="15"/>
        <v>20556.34367</v>
      </c>
      <c r="M39" s="56">
        <f t="shared" si="15"/>
        <v>18720.912979999997</v>
      </c>
      <c r="N39" s="56">
        <f t="shared" si="15"/>
        <v>23631.280649999997</v>
      </c>
      <c r="O39" s="56">
        <f t="shared" si="15"/>
        <v>26243.14157</v>
      </c>
      <c r="P39" s="56">
        <f t="shared" si="15"/>
        <v>27256.78922</v>
      </c>
      <c r="Q39" s="56"/>
      <c r="R39" s="57">
        <f t="shared" si="4"/>
        <v>276554.40711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11195.129879999999</v>
      </c>
      <c r="F43" s="56">
        <f t="shared" si="17"/>
        <v>12459.922199999999</v>
      </c>
      <c r="G43" s="56">
        <f t="shared" si="17"/>
        <v>10333.17648</v>
      </c>
      <c r="H43" s="56">
        <f t="shared" si="17"/>
        <v>8463.9654</v>
      </c>
      <c r="I43" s="56">
        <f t="shared" si="17"/>
        <v>8137.03968</v>
      </c>
      <c r="J43" s="56">
        <f t="shared" si="17"/>
        <v>8351.62812</v>
      </c>
      <c r="K43" s="56">
        <f t="shared" si="17"/>
        <v>10280.643119999999</v>
      </c>
      <c r="L43" s="56">
        <f t="shared" si="17"/>
        <v>8883.519479999999</v>
      </c>
      <c r="M43" s="56">
        <f t="shared" si="17"/>
        <v>8088.783119999999</v>
      </c>
      <c r="N43" s="56">
        <f t="shared" si="17"/>
        <v>10214.9586</v>
      </c>
      <c r="O43" s="56">
        <f t="shared" si="17"/>
        <v>11345.887079999999</v>
      </c>
      <c r="P43" s="56">
        <f t="shared" si="17"/>
        <v>11784.793679999999</v>
      </c>
      <c r="Q43" s="56"/>
      <c r="R43" s="56">
        <f t="shared" si="4"/>
        <v>119539.44683999999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11947.77</v>
      </c>
      <c r="F44" s="56">
        <f>F10*$D$44</f>
        <v>14550.300000000001</v>
      </c>
      <c r="G44" s="56">
        <f>G10*$D$44</f>
        <v>15592.230000000001</v>
      </c>
      <c r="H44" s="56"/>
      <c r="I44" s="56"/>
      <c r="J44" s="56"/>
      <c r="K44" s="56"/>
      <c r="L44" s="56"/>
      <c r="M44" s="56"/>
      <c r="N44" s="56"/>
      <c r="O44" s="56">
        <f>O10*$D$44</f>
        <v>16670.88</v>
      </c>
      <c r="P44" s="56">
        <f>P10*$D$44</f>
        <v>16762.68</v>
      </c>
      <c r="Q44" s="56"/>
      <c r="R44" s="56">
        <f t="shared" si="4"/>
        <v>75523.86000000002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12153.24</v>
      </c>
      <c r="I46" s="56">
        <f aca="true" t="shared" si="18" ref="I46:N46">I10*$D$46</f>
        <v>12264.119999999999</v>
      </c>
      <c r="J46" s="56">
        <f t="shared" si="18"/>
        <v>12592.8</v>
      </c>
      <c r="K46" s="56">
        <f t="shared" si="18"/>
        <v>9923.759999999998</v>
      </c>
      <c r="L46" s="56">
        <f t="shared" si="18"/>
        <v>10755.359999999999</v>
      </c>
      <c r="M46" s="56">
        <f t="shared" si="18"/>
        <v>10897.92</v>
      </c>
      <c r="N46" s="56">
        <f t="shared" si="18"/>
        <v>14133.24</v>
      </c>
      <c r="O46" s="56"/>
      <c r="P46" s="56"/>
      <c r="Q46" s="56"/>
      <c r="R46" s="56">
        <f t="shared" si="4"/>
        <v>82720.44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23232.899879999997</v>
      </c>
      <c r="F49" s="56">
        <f aca="true" t="shared" si="21" ref="F49:P49">SUM(F42:F48)</f>
        <v>27100.2222</v>
      </c>
      <c r="G49" s="56">
        <f t="shared" si="21"/>
        <v>26015.40648</v>
      </c>
      <c r="H49" s="56">
        <f t="shared" si="21"/>
        <v>20707.2054</v>
      </c>
      <c r="I49" s="56">
        <f t="shared" si="21"/>
        <v>20491.159679999997</v>
      </c>
      <c r="J49" s="56">
        <f t="shared" si="21"/>
        <v>21034.428119999997</v>
      </c>
      <c r="K49" s="56">
        <f t="shared" si="21"/>
        <v>20294.403119999995</v>
      </c>
      <c r="L49" s="56">
        <f t="shared" si="21"/>
        <v>19728.879479999996</v>
      </c>
      <c r="M49" s="56">
        <f t="shared" si="21"/>
        <v>19076.70312</v>
      </c>
      <c r="N49" s="56">
        <f t="shared" si="21"/>
        <v>24438.1986</v>
      </c>
      <c r="O49" s="56">
        <f t="shared" si="21"/>
        <v>28106.767079999998</v>
      </c>
      <c r="P49" s="56">
        <f t="shared" si="21"/>
        <v>28637.47368</v>
      </c>
      <c r="Q49" s="56"/>
      <c r="R49" s="57">
        <f t="shared" si="4"/>
        <v>278863.74684000004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11213.976900000001</v>
      </c>
      <c r="F53" s="56">
        <f t="shared" si="23"/>
        <v>12480.898500000001</v>
      </c>
      <c r="G53" s="56">
        <f t="shared" si="23"/>
        <v>10350.572400000001</v>
      </c>
      <c r="H53" s="56">
        <f t="shared" si="23"/>
        <v>8478.2145</v>
      </c>
      <c r="I53" s="56">
        <f t="shared" si="23"/>
        <v>8150.7384</v>
      </c>
      <c r="J53" s="56">
        <f t="shared" si="23"/>
        <v>8365.688100000001</v>
      </c>
      <c r="K53" s="56">
        <f t="shared" si="23"/>
        <v>10297.9506</v>
      </c>
      <c r="L53" s="56">
        <f t="shared" si="23"/>
        <v>8898.474900000001</v>
      </c>
      <c r="M53" s="56">
        <f t="shared" si="23"/>
        <v>8102.400600000001</v>
      </c>
      <c r="N53" s="56">
        <f t="shared" si="23"/>
        <v>10232.1555</v>
      </c>
      <c r="O53" s="56">
        <f t="shared" si="23"/>
        <v>11364.9879</v>
      </c>
      <c r="P53" s="56">
        <f t="shared" si="23"/>
        <v>11804.6334</v>
      </c>
      <c r="Q53" s="56"/>
      <c r="R53" s="56">
        <f t="shared" si="4"/>
        <v>119740.69170000001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14064.009</v>
      </c>
      <c r="F54" s="56">
        <f>F10*$D$54</f>
        <v>17127.510000000002</v>
      </c>
      <c r="G54" s="56">
        <f>G10*$D$54</f>
        <v>18353.991</v>
      </c>
      <c r="H54" s="56"/>
      <c r="I54" s="56"/>
      <c r="J54" s="56"/>
      <c r="K54" s="56"/>
      <c r="L54" s="56"/>
      <c r="M54" s="56"/>
      <c r="N54" s="56"/>
      <c r="O54" s="56">
        <f>$D$54*O10</f>
        <v>19623.696</v>
      </c>
      <c r="P54" s="56">
        <f>$D$54*P10</f>
        <v>19731.756</v>
      </c>
      <c r="Q54" s="56"/>
      <c r="R54" s="56">
        <f t="shared" si="4"/>
        <v>88900.962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14648.337000000001</v>
      </c>
      <c r="I56" s="56">
        <f aca="true" t="shared" si="24" ref="I56:N56">I10*$D$56</f>
        <v>14781.981</v>
      </c>
      <c r="J56" s="56">
        <f t="shared" si="24"/>
        <v>15178.14</v>
      </c>
      <c r="K56" s="56">
        <f t="shared" si="24"/>
        <v>11961.137999999999</v>
      </c>
      <c r="L56" s="56">
        <f t="shared" si="24"/>
        <v>12963.467999999999</v>
      </c>
      <c r="M56" s="56">
        <f t="shared" si="24"/>
        <v>13135.296</v>
      </c>
      <c r="N56" s="56">
        <f t="shared" si="24"/>
        <v>17034.837</v>
      </c>
      <c r="O56" s="56"/>
      <c r="P56" s="56"/>
      <c r="Q56" s="56"/>
      <c r="R56" s="56">
        <f t="shared" si="4"/>
        <v>99703.197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25367.9859</v>
      </c>
      <c r="F59" s="56">
        <f aca="true" t="shared" si="27" ref="F59:P59">SUM(F52:F58)</f>
        <v>29698.408500000005</v>
      </c>
      <c r="G59" s="56">
        <f t="shared" si="27"/>
        <v>28794.563400000003</v>
      </c>
      <c r="H59" s="56">
        <f t="shared" si="27"/>
        <v>23216.5515</v>
      </c>
      <c r="I59" s="56">
        <f t="shared" si="27"/>
        <v>23022.7194</v>
      </c>
      <c r="J59" s="56">
        <f t="shared" si="27"/>
        <v>23633.8281</v>
      </c>
      <c r="K59" s="56">
        <f t="shared" si="27"/>
        <v>22349.0886</v>
      </c>
      <c r="L59" s="56">
        <f t="shared" si="27"/>
        <v>21951.942900000002</v>
      </c>
      <c r="M59" s="56">
        <f t="shared" si="27"/>
        <v>21327.696600000003</v>
      </c>
      <c r="N59" s="56">
        <f t="shared" si="27"/>
        <v>27356.9925</v>
      </c>
      <c r="O59" s="56">
        <f t="shared" si="27"/>
        <v>31078.6839</v>
      </c>
      <c r="P59" s="56">
        <f t="shared" si="27"/>
        <v>31626.3894</v>
      </c>
      <c r="Q59" s="56"/>
      <c r="R59" s="57">
        <f t="shared" si="4"/>
        <v>309424.85069999995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11851.63441</v>
      </c>
      <c r="F63" s="56">
        <f t="shared" si="30"/>
        <v>13190.59665</v>
      </c>
      <c r="G63" s="56">
        <f t="shared" si="30"/>
        <v>10939.13436</v>
      </c>
      <c r="H63" s="56">
        <f t="shared" si="30"/>
        <v>8960.30905</v>
      </c>
      <c r="I63" s="56">
        <f t="shared" si="30"/>
        <v>8614.21176</v>
      </c>
      <c r="J63" s="56">
        <f t="shared" si="30"/>
        <v>8841.38409</v>
      </c>
      <c r="K63" s="56">
        <f t="shared" si="30"/>
        <v>10883.52034</v>
      </c>
      <c r="L63" s="56">
        <f t="shared" si="30"/>
        <v>9404.46661</v>
      </c>
      <c r="M63" s="56">
        <f t="shared" si="30"/>
        <v>8563.12534</v>
      </c>
      <c r="N63" s="56">
        <f t="shared" si="30"/>
        <v>10813.98395</v>
      </c>
      <c r="O63" s="56">
        <f t="shared" si="30"/>
        <v>12011.23231</v>
      </c>
      <c r="P63" s="56">
        <f t="shared" si="30"/>
        <v>12475.87726</v>
      </c>
      <c r="Q63" s="56"/>
      <c r="R63" s="56">
        <f t="shared" si="29"/>
        <v>126549.47612999998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3553.095</v>
      </c>
      <c r="F64" s="56">
        <f t="shared" si="31"/>
        <v>4327.05</v>
      </c>
      <c r="G64" s="56">
        <f t="shared" si="31"/>
        <v>4636.905</v>
      </c>
      <c r="H64" s="56">
        <f t="shared" si="31"/>
        <v>4189.185</v>
      </c>
      <c r="I64" s="56">
        <f t="shared" si="31"/>
        <v>4227.405</v>
      </c>
      <c r="J64" s="56">
        <f t="shared" si="31"/>
        <v>4340.7</v>
      </c>
      <c r="K64" s="56">
        <f t="shared" si="31"/>
        <v>3420.6899999999996</v>
      </c>
      <c r="L64" s="56">
        <f t="shared" si="31"/>
        <v>3707.3399999999997</v>
      </c>
      <c r="M64" s="56">
        <f t="shared" si="31"/>
        <v>3756.48</v>
      </c>
      <c r="N64" s="56">
        <f t="shared" si="31"/>
        <v>4871.685</v>
      </c>
      <c r="O64" s="56">
        <f t="shared" si="31"/>
        <v>4957.679999999999</v>
      </c>
      <c r="P64" s="56">
        <f t="shared" si="31"/>
        <v>4984.98</v>
      </c>
      <c r="Q64" s="56"/>
      <c r="R64" s="56">
        <f t="shared" si="29"/>
        <v>50973.19499999999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2303.655</v>
      </c>
      <c r="F66" s="56">
        <f t="shared" si="33"/>
        <v>2805.4500000000003</v>
      </c>
      <c r="G66" s="56">
        <f t="shared" si="33"/>
        <v>3006.3450000000003</v>
      </c>
      <c r="H66" s="56">
        <f t="shared" si="33"/>
        <v>2716.0650000000005</v>
      </c>
      <c r="I66" s="56">
        <f t="shared" si="33"/>
        <v>2740.8450000000003</v>
      </c>
      <c r="J66" s="56">
        <f t="shared" si="33"/>
        <v>2814.3</v>
      </c>
      <c r="K66" s="56">
        <f t="shared" si="33"/>
        <v>2217.81</v>
      </c>
      <c r="L66" s="56">
        <f t="shared" si="33"/>
        <v>2403.66</v>
      </c>
      <c r="M66" s="56">
        <f t="shared" si="33"/>
        <v>2435.5200000000004</v>
      </c>
      <c r="N66" s="56">
        <f t="shared" si="33"/>
        <v>3158.5650000000005</v>
      </c>
      <c r="O66" s="56">
        <f t="shared" si="33"/>
        <v>3214.3199999999997</v>
      </c>
      <c r="P66" s="56">
        <f t="shared" si="33"/>
        <v>3232.02</v>
      </c>
      <c r="Q66" s="56"/>
      <c r="R66" s="56">
        <f t="shared" si="29"/>
        <v>33048.555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2826.858</v>
      </c>
      <c r="F68" s="56">
        <f t="shared" si="35"/>
        <v>3442.62</v>
      </c>
      <c r="G68" s="56">
        <f t="shared" si="35"/>
        <v>3689.1420000000003</v>
      </c>
      <c r="H68" s="56">
        <f t="shared" si="35"/>
        <v>3332.934</v>
      </c>
      <c r="I68" s="56">
        <f t="shared" si="35"/>
        <v>3363.342</v>
      </c>
      <c r="J68" s="56">
        <f t="shared" si="35"/>
        <v>3453.48</v>
      </c>
      <c r="K68" s="56">
        <f t="shared" si="35"/>
        <v>2721.516</v>
      </c>
      <c r="L68" s="56">
        <f t="shared" si="35"/>
        <v>2949.576</v>
      </c>
      <c r="M68" s="56">
        <f t="shared" si="35"/>
        <v>2988.672</v>
      </c>
      <c r="N68" s="56">
        <f t="shared" si="35"/>
        <v>3875.934</v>
      </c>
      <c r="O68" s="56">
        <f t="shared" si="35"/>
        <v>3944.352</v>
      </c>
      <c r="P68" s="56">
        <f t="shared" si="35"/>
        <v>3966.0719999999997</v>
      </c>
      <c r="Q68" s="56"/>
      <c r="R68" s="56">
        <f t="shared" si="29"/>
        <v>40554.498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147.69599999999946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253.03799999999956</v>
      </c>
      <c r="L69" s="56">
        <f t="shared" si="36"/>
        <v>24.97799999999961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425.7119999999986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20882.93841</v>
      </c>
      <c r="F71" s="56">
        <f aca="true" t="shared" si="38" ref="F71:P71">SUM(F62:F70)</f>
        <v>23965.71665</v>
      </c>
      <c r="G71" s="56">
        <f t="shared" si="38"/>
        <v>22471.52636</v>
      </c>
      <c r="H71" s="56">
        <f t="shared" si="38"/>
        <v>19398.49305</v>
      </c>
      <c r="I71" s="56">
        <f t="shared" si="38"/>
        <v>19145.803760000003</v>
      </c>
      <c r="J71" s="56">
        <f t="shared" si="38"/>
        <v>19649.86409</v>
      </c>
      <c r="K71" s="56">
        <f t="shared" si="38"/>
        <v>19696.57434</v>
      </c>
      <c r="L71" s="56">
        <f t="shared" si="38"/>
        <v>18690.02061</v>
      </c>
      <c r="M71" s="56">
        <f t="shared" si="38"/>
        <v>17943.79734</v>
      </c>
      <c r="N71" s="56">
        <f t="shared" si="38"/>
        <v>22920.167950000003</v>
      </c>
      <c r="O71" s="56">
        <f t="shared" si="38"/>
        <v>24327.58431</v>
      </c>
      <c r="P71" s="56">
        <f t="shared" si="38"/>
        <v>24858.949259999998</v>
      </c>
      <c r="Q71" s="56"/>
      <c r="R71" s="57">
        <f t="shared" si="29"/>
        <v>253951.43613000002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11075.76542</v>
      </c>
      <c r="F75" s="56">
        <f t="shared" si="41"/>
        <v>12327.0723</v>
      </c>
      <c r="G75" s="56">
        <f t="shared" si="41"/>
        <v>10223.00232</v>
      </c>
      <c r="H75" s="56">
        <f t="shared" si="41"/>
        <v>8373.7211</v>
      </c>
      <c r="I75" s="56">
        <f t="shared" si="41"/>
        <v>8050.28112</v>
      </c>
      <c r="J75" s="56">
        <f t="shared" si="41"/>
        <v>8262.58158</v>
      </c>
      <c r="K75" s="56">
        <f t="shared" si="41"/>
        <v>10171.02908</v>
      </c>
      <c r="L75" s="56">
        <f t="shared" si="41"/>
        <v>8788.80182</v>
      </c>
      <c r="M75" s="56">
        <f t="shared" si="41"/>
        <v>8002.53908</v>
      </c>
      <c r="N75" s="56">
        <f t="shared" si="41"/>
        <v>10106.0449</v>
      </c>
      <c r="O75" s="56">
        <f t="shared" si="41"/>
        <v>11224.91522</v>
      </c>
      <c r="P75" s="56">
        <f t="shared" si="41"/>
        <v>11659.14212</v>
      </c>
      <c r="Q75" s="56"/>
      <c r="R75" s="56">
        <f t="shared" si="40"/>
        <v>118264.89606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4622.928</v>
      </c>
      <c r="F76" s="56">
        <f t="shared" si="42"/>
        <v>5629.92</v>
      </c>
      <c r="G76" s="56">
        <f t="shared" si="42"/>
        <v>6033.072</v>
      </c>
      <c r="H76" s="56">
        <f t="shared" si="42"/>
        <v>5450.544</v>
      </c>
      <c r="I76" s="56">
        <f t="shared" si="42"/>
        <v>5500.272</v>
      </c>
      <c r="J76" s="56">
        <f t="shared" si="42"/>
        <v>5647.68</v>
      </c>
      <c r="K76" s="56">
        <f t="shared" si="42"/>
        <v>4450.656</v>
      </c>
      <c r="L76" s="56">
        <f t="shared" si="42"/>
        <v>4823.616</v>
      </c>
      <c r="M76" s="56">
        <f t="shared" si="42"/>
        <v>4887.552</v>
      </c>
      <c r="N76" s="56">
        <f t="shared" si="42"/>
        <v>6338.544</v>
      </c>
      <c r="O76" s="56">
        <f t="shared" si="42"/>
        <v>6450.432</v>
      </c>
      <c r="P76" s="56">
        <f t="shared" si="42"/>
        <v>6485.951999999999</v>
      </c>
      <c r="Q76" s="56"/>
      <c r="R76" s="56">
        <f t="shared" si="40"/>
        <v>66321.168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3373.4880000000003</v>
      </c>
      <c r="F78" s="56">
        <f t="shared" si="44"/>
        <v>4108.320000000001</v>
      </c>
      <c r="G78" s="56">
        <f t="shared" si="44"/>
        <v>4402.512000000001</v>
      </c>
      <c r="H78" s="56">
        <f t="shared" si="44"/>
        <v>3977.4240000000004</v>
      </c>
      <c r="I78" s="56">
        <f t="shared" si="44"/>
        <v>4013.7120000000004</v>
      </c>
      <c r="J78" s="56">
        <f t="shared" si="44"/>
        <v>4121.280000000001</v>
      </c>
      <c r="K78" s="56">
        <f t="shared" si="44"/>
        <v>3247.776</v>
      </c>
      <c r="L78" s="56">
        <f t="shared" si="44"/>
        <v>3519.936</v>
      </c>
      <c r="M78" s="56">
        <f t="shared" si="44"/>
        <v>3566.5920000000006</v>
      </c>
      <c r="N78" s="56">
        <f t="shared" si="44"/>
        <v>4625.424000000001</v>
      </c>
      <c r="O78" s="56">
        <f t="shared" si="44"/>
        <v>4707.072</v>
      </c>
      <c r="P78" s="56">
        <f t="shared" si="44"/>
        <v>4732.992</v>
      </c>
      <c r="Q78" s="56"/>
      <c r="R78" s="56">
        <f t="shared" si="40"/>
        <v>48396.528000000006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3896.6910000000003</v>
      </c>
      <c r="F80" s="56">
        <f t="shared" si="46"/>
        <v>4745.49</v>
      </c>
      <c r="G80" s="56">
        <f t="shared" si="46"/>
        <v>5085.309</v>
      </c>
      <c r="H80" s="56">
        <f t="shared" si="46"/>
        <v>4594.293000000001</v>
      </c>
      <c r="I80" s="56">
        <f t="shared" si="46"/>
        <v>4636.209000000001</v>
      </c>
      <c r="J80" s="56">
        <f t="shared" si="46"/>
        <v>4760.46</v>
      </c>
      <c r="K80" s="56">
        <f t="shared" si="46"/>
        <v>3751.482</v>
      </c>
      <c r="L80" s="56">
        <f t="shared" si="46"/>
        <v>4065.852</v>
      </c>
      <c r="M80" s="56">
        <f t="shared" si="46"/>
        <v>4119.744000000001</v>
      </c>
      <c r="N80" s="56">
        <f t="shared" si="46"/>
        <v>5342.793000000001</v>
      </c>
      <c r="O80" s="56">
        <f t="shared" si="46"/>
        <v>5437.103999999999</v>
      </c>
      <c r="P80" s="56">
        <f t="shared" si="46"/>
        <v>5467.044</v>
      </c>
      <c r="Q80" s="56"/>
      <c r="R80" s="56">
        <f t="shared" si="40"/>
        <v>55902.471000000005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203.5919999999992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348.8009999999995</v>
      </c>
      <c r="L81" s="56">
        <f t="shared" si="47"/>
        <v>34.430999999999585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586.8239999999983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23372.46442</v>
      </c>
      <c r="F83" s="56">
        <f aca="true" t="shared" si="49" ref="F83:P83">SUM(F74:F82)</f>
        <v>27010.802299999996</v>
      </c>
      <c r="G83" s="56">
        <f t="shared" si="49"/>
        <v>25943.895320000003</v>
      </c>
      <c r="H83" s="56">
        <f t="shared" si="49"/>
        <v>22595.9821</v>
      </c>
      <c r="I83" s="56">
        <f t="shared" si="49"/>
        <v>22400.47412</v>
      </c>
      <c r="J83" s="56">
        <f t="shared" si="49"/>
        <v>22992.00158</v>
      </c>
      <c r="K83" s="56">
        <f t="shared" si="49"/>
        <v>22169.74408</v>
      </c>
      <c r="L83" s="56">
        <f t="shared" si="49"/>
        <v>21432.63682</v>
      </c>
      <c r="M83" s="56">
        <f t="shared" si="49"/>
        <v>20776.42708</v>
      </c>
      <c r="N83" s="56">
        <f t="shared" si="49"/>
        <v>26612.805900000003</v>
      </c>
      <c r="O83" s="56">
        <f t="shared" si="49"/>
        <v>28019.52322</v>
      </c>
      <c r="P83" s="56">
        <f t="shared" si="49"/>
        <v>28545.13012</v>
      </c>
      <c r="Q83" s="56"/>
      <c r="R83" s="57">
        <f t="shared" si="40"/>
        <v>291871.88706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231000</v>
      </c>
      <c r="F7" s="70">
        <v>224400</v>
      </c>
      <c r="G7" s="70">
        <v>231900</v>
      </c>
      <c r="H7" s="70">
        <v>175800</v>
      </c>
      <c r="I7" s="70">
        <v>178200</v>
      </c>
      <c r="J7" s="70">
        <v>210300</v>
      </c>
      <c r="K7" s="70">
        <v>197700</v>
      </c>
      <c r="L7" s="70">
        <v>204000</v>
      </c>
      <c r="M7" s="70">
        <v>169200</v>
      </c>
      <c r="N7" s="70">
        <v>168900</v>
      </c>
      <c r="O7" s="70">
        <v>185400</v>
      </c>
      <c r="P7" s="70">
        <v>175200</v>
      </c>
      <c r="R7" s="41">
        <f>SUM(E7:P7)</f>
        <v>2352000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654.5</v>
      </c>
      <c r="C10" s="37"/>
      <c r="D10" s="10" t="s">
        <v>5</v>
      </c>
      <c r="E10" s="70">
        <v>465.5</v>
      </c>
      <c r="F10" s="70">
        <v>598.9</v>
      </c>
      <c r="G10" s="70">
        <v>654.5</v>
      </c>
      <c r="H10" s="70">
        <v>577.1</v>
      </c>
      <c r="I10" s="70">
        <v>542.5</v>
      </c>
      <c r="J10" s="70">
        <v>543.1</v>
      </c>
      <c r="K10" s="70">
        <v>491.4</v>
      </c>
      <c r="L10" s="70">
        <v>544.9</v>
      </c>
      <c r="M10" s="70">
        <v>528.7</v>
      </c>
      <c r="N10" s="70">
        <v>625.7</v>
      </c>
      <c r="O10" s="70">
        <v>624.7</v>
      </c>
      <c r="P10" s="70">
        <v>596</v>
      </c>
      <c r="R10" s="41">
        <f>SUM(E10:P10)</f>
        <v>6792.999999999999</v>
      </c>
      <c r="W10" s="15" t="s">
        <v>54</v>
      </c>
      <c r="X10" s="20"/>
    </row>
    <row r="11" spans="2:24" ht="15">
      <c r="B11" s="37">
        <f>MAX(E11:P11)</f>
        <v>654.5</v>
      </c>
      <c r="C11" s="37"/>
      <c r="D11" s="10" t="s">
        <v>6</v>
      </c>
      <c r="E11" s="70">
        <v>465.5</v>
      </c>
      <c r="F11" s="70">
        <v>598.9</v>
      </c>
      <c r="G11" s="70">
        <v>654.5</v>
      </c>
      <c r="H11" s="70">
        <v>577.1</v>
      </c>
      <c r="I11" s="70">
        <v>542.5</v>
      </c>
      <c r="J11" s="70">
        <v>543.1</v>
      </c>
      <c r="K11" s="70">
        <v>491.4</v>
      </c>
      <c r="L11" s="70">
        <v>544.9</v>
      </c>
      <c r="M11" s="70">
        <v>528.7</v>
      </c>
      <c r="N11" s="70">
        <v>625.7</v>
      </c>
      <c r="O11" s="70">
        <v>624.7</v>
      </c>
      <c r="P11" s="70">
        <v>596</v>
      </c>
      <c r="R11" s="41">
        <f>SUM(E11:P11)</f>
        <v>6792.999999999999</v>
      </c>
      <c r="W11" s="15" t="s">
        <v>55</v>
      </c>
      <c r="X11" s="20"/>
    </row>
    <row r="12" spans="2:24" ht="15">
      <c r="B12" s="37">
        <f>MAX(E12:P12)</f>
        <v>654.5</v>
      </c>
      <c r="C12" s="37"/>
      <c r="D12" s="10" t="s">
        <v>7</v>
      </c>
      <c r="E12" s="70">
        <v>465.5</v>
      </c>
      <c r="F12" s="70">
        <v>598.9</v>
      </c>
      <c r="G12" s="70">
        <v>654.5</v>
      </c>
      <c r="H12" s="70">
        <v>577.1</v>
      </c>
      <c r="I12" s="70">
        <v>542.5</v>
      </c>
      <c r="J12" s="70">
        <v>543.1</v>
      </c>
      <c r="K12" s="70">
        <v>491.4</v>
      </c>
      <c r="L12" s="70">
        <v>544.9</v>
      </c>
      <c r="M12" s="70">
        <v>528.7</v>
      </c>
      <c r="N12" s="70">
        <v>625.7</v>
      </c>
      <c r="O12" s="70">
        <v>624.7</v>
      </c>
      <c r="P12" s="70">
        <v>596</v>
      </c>
      <c r="R12" s="41">
        <f>SUM(E12:P12)</f>
        <v>6792.999999999999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15561.24625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17233.591</v>
      </c>
      <c r="G15" s="59">
        <f t="shared" si="0"/>
        <v>18344.828999999998</v>
      </c>
      <c r="H15" s="59">
        <f t="shared" si="0"/>
        <v>15187.940999999999</v>
      </c>
      <c r="I15" s="59">
        <f t="shared" si="0"/>
        <v>14745.607000000002</v>
      </c>
      <c r="J15" s="59">
        <f t="shared" si="0"/>
        <v>15886.591</v>
      </c>
      <c r="K15" s="59">
        <f t="shared" si="0"/>
        <v>14654.923999999999</v>
      </c>
      <c r="L15" s="59">
        <f t="shared" si="0"/>
        <v>15691.866999999998</v>
      </c>
      <c r="M15" s="59">
        <f t="shared" si="0"/>
        <v>14218.093</v>
      </c>
      <c r="N15" s="59">
        <f t="shared" si="0"/>
        <v>15684.825000000003</v>
      </c>
      <c r="O15" s="59">
        <f t="shared" si="0"/>
        <v>16251.385</v>
      </c>
      <c r="P15" s="59">
        <f t="shared" si="0"/>
        <v>15454.632000000001</v>
      </c>
      <c r="Q15" s="59"/>
      <c r="R15" s="59">
        <f t="shared" si="0"/>
        <v>188915.53125000003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15561.24625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17233.591</v>
      </c>
      <c r="G16" s="60">
        <f t="shared" si="1"/>
        <v>18344.828999999998</v>
      </c>
      <c r="H16" s="60">
        <f t="shared" si="1"/>
        <v>15187.940999999999</v>
      </c>
      <c r="I16" s="60">
        <f t="shared" si="1"/>
        <v>14745.607000000002</v>
      </c>
      <c r="J16" s="60">
        <f t="shared" si="1"/>
        <v>15886.591</v>
      </c>
      <c r="K16" s="60">
        <f t="shared" si="1"/>
        <v>14654.923999999999</v>
      </c>
      <c r="L16" s="60">
        <f t="shared" si="1"/>
        <v>15691.866999999998</v>
      </c>
      <c r="M16" s="60">
        <f t="shared" si="1"/>
        <v>14218.093</v>
      </c>
      <c r="N16" s="60">
        <f t="shared" si="1"/>
        <v>15684.825000000003</v>
      </c>
      <c r="O16" s="60">
        <f t="shared" si="1"/>
        <v>16251.385</v>
      </c>
      <c r="P16" s="60">
        <f t="shared" si="1"/>
        <v>15454.632000000001</v>
      </c>
      <c r="Q16" s="60"/>
      <c r="R16" s="60">
        <f t="shared" si="1"/>
        <v>188915.53125000003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21309.75</v>
      </c>
      <c r="F23" s="56">
        <f t="shared" si="5"/>
        <v>20700.9</v>
      </c>
      <c r="G23" s="56">
        <f t="shared" si="5"/>
        <v>21392.775</v>
      </c>
      <c r="H23" s="56">
        <f t="shared" si="5"/>
        <v>16217.55</v>
      </c>
      <c r="I23" s="56">
        <f t="shared" si="5"/>
        <v>16438.95</v>
      </c>
      <c r="J23" s="56">
        <f t="shared" si="5"/>
        <v>19400.175</v>
      </c>
      <c r="K23" s="56">
        <f t="shared" si="5"/>
        <v>18237.825</v>
      </c>
      <c r="L23" s="56">
        <f t="shared" si="5"/>
        <v>18819</v>
      </c>
      <c r="M23" s="56">
        <f t="shared" si="5"/>
        <v>15608.699999999999</v>
      </c>
      <c r="N23" s="56">
        <f t="shared" si="5"/>
        <v>15581.025</v>
      </c>
      <c r="O23" s="56">
        <f t="shared" si="5"/>
        <v>17103.15</v>
      </c>
      <c r="P23" s="56">
        <f t="shared" si="5"/>
        <v>16162.199999999999</v>
      </c>
      <c r="Q23" s="56"/>
      <c r="R23" s="56">
        <f t="shared" si="4"/>
        <v>216972.00000000003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21344.75</v>
      </c>
      <c r="F24" s="56">
        <f aca="true" t="shared" si="6" ref="F24:P24">F22+F23</f>
        <v>20735.9</v>
      </c>
      <c r="G24" s="56">
        <f t="shared" si="6"/>
        <v>21427.775</v>
      </c>
      <c r="H24" s="56">
        <f t="shared" si="6"/>
        <v>16252.55</v>
      </c>
      <c r="I24" s="56">
        <f t="shared" si="6"/>
        <v>16473.95</v>
      </c>
      <c r="J24" s="56">
        <f t="shared" si="6"/>
        <v>19435.175</v>
      </c>
      <c r="K24" s="56">
        <f t="shared" si="6"/>
        <v>18272.825</v>
      </c>
      <c r="L24" s="56">
        <f t="shared" si="6"/>
        <v>18854</v>
      </c>
      <c r="M24" s="56">
        <f t="shared" si="6"/>
        <v>15643.699999999999</v>
      </c>
      <c r="N24" s="56">
        <f t="shared" si="6"/>
        <v>15616.025</v>
      </c>
      <c r="O24" s="56">
        <f t="shared" si="6"/>
        <v>17138.15</v>
      </c>
      <c r="P24" s="56">
        <f t="shared" si="6"/>
        <v>16197.199999999999</v>
      </c>
      <c r="Q24" s="56"/>
      <c r="R24" s="57">
        <f t="shared" si="4"/>
        <v>217392.00000000003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23227.05</v>
      </c>
      <c r="F28" s="56">
        <f t="shared" si="8"/>
        <v>22563.420000000002</v>
      </c>
      <c r="G28" s="56">
        <f t="shared" si="8"/>
        <v>23317.545000000002</v>
      </c>
      <c r="H28" s="56">
        <f t="shared" si="8"/>
        <v>17676.69</v>
      </c>
      <c r="I28" s="56">
        <f t="shared" si="8"/>
        <v>17918.01</v>
      </c>
      <c r="J28" s="56">
        <f t="shared" si="8"/>
        <v>21145.665</v>
      </c>
      <c r="K28" s="56">
        <f t="shared" si="8"/>
        <v>19878.735</v>
      </c>
      <c r="L28" s="56">
        <f t="shared" si="8"/>
        <v>20512.2</v>
      </c>
      <c r="M28" s="56">
        <f t="shared" si="8"/>
        <v>17013.06</v>
      </c>
      <c r="N28" s="56">
        <f t="shared" si="8"/>
        <v>16982.895</v>
      </c>
      <c r="O28" s="56">
        <f t="shared" si="8"/>
        <v>18641.97</v>
      </c>
      <c r="P28" s="56">
        <f t="shared" si="8"/>
        <v>17616.36</v>
      </c>
      <c r="Q28" s="56"/>
      <c r="R28" s="56">
        <f t="shared" si="4"/>
        <v>236493.59999999998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23267.05</v>
      </c>
      <c r="F29" s="56">
        <f aca="true" t="shared" si="9" ref="F29:P29">F28+F27</f>
        <v>22603.420000000002</v>
      </c>
      <c r="G29" s="56">
        <f t="shared" si="9"/>
        <v>23357.545000000002</v>
      </c>
      <c r="H29" s="56">
        <f t="shared" si="9"/>
        <v>17716.69</v>
      </c>
      <c r="I29" s="56">
        <f t="shared" si="9"/>
        <v>17958.01</v>
      </c>
      <c r="J29" s="56">
        <f t="shared" si="9"/>
        <v>21185.665</v>
      </c>
      <c r="K29" s="56">
        <f t="shared" si="9"/>
        <v>19918.735</v>
      </c>
      <c r="L29" s="56">
        <f t="shared" si="9"/>
        <v>20552.2</v>
      </c>
      <c r="M29" s="56">
        <f t="shared" si="9"/>
        <v>17053.06</v>
      </c>
      <c r="N29" s="56">
        <f t="shared" si="9"/>
        <v>17022.895</v>
      </c>
      <c r="O29" s="56">
        <f t="shared" si="9"/>
        <v>18681.97</v>
      </c>
      <c r="P29" s="56">
        <f t="shared" si="9"/>
        <v>17656.36</v>
      </c>
      <c r="Q29" s="56"/>
      <c r="R29" s="57">
        <f t="shared" si="4"/>
        <v>236973.59999999998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17186.399999999998</v>
      </c>
      <c r="F33" s="56">
        <f t="shared" si="11"/>
        <v>16695.359999999997</v>
      </c>
      <c r="G33" s="56">
        <f t="shared" si="11"/>
        <v>17253.359999999997</v>
      </c>
      <c r="H33" s="56">
        <f t="shared" si="11"/>
        <v>13079.519999999999</v>
      </c>
      <c r="I33" s="56">
        <f t="shared" si="11"/>
        <v>13258.079999999998</v>
      </c>
      <c r="J33" s="56">
        <f t="shared" si="11"/>
        <v>15646.319999999998</v>
      </c>
      <c r="K33" s="56">
        <f t="shared" si="11"/>
        <v>14708.88</v>
      </c>
      <c r="L33" s="56">
        <f t="shared" si="11"/>
        <v>15177.599999999999</v>
      </c>
      <c r="M33" s="56">
        <f t="shared" si="11"/>
        <v>12588.48</v>
      </c>
      <c r="N33" s="56">
        <f t="shared" si="11"/>
        <v>12566.16</v>
      </c>
      <c r="O33" s="56">
        <f t="shared" si="11"/>
        <v>13793.759999999998</v>
      </c>
      <c r="P33" s="56">
        <f t="shared" si="11"/>
        <v>13034.88</v>
      </c>
      <c r="Q33" s="56"/>
      <c r="R33" s="56">
        <f t="shared" si="4"/>
        <v>174988.80000000002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17221.399999999998</v>
      </c>
      <c r="F34" s="56">
        <f aca="true" t="shared" si="12" ref="F34:P34">F32+F33</f>
        <v>16730.359999999997</v>
      </c>
      <c r="G34" s="56">
        <f t="shared" si="12"/>
        <v>17288.359999999997</v>
      </c>
      <c r="H34" s="56">
        <f t="shared" si="12"/>
        <v>13114.519999999999</v>
      </c>
      <c r="I34" s="56">
        <f t="shared" si="12"/>
        <v>13293.079999999998</v>
      </c>
      <c r="J34" s="56">
        <f t="shared" si="12"/>
        <v>15681.319999999998</v>
      </c>
      <c r="K34" s="56">
        <f t="shared" si="12"/>
        <v>14743.88</v>
      </c>
      <c r="L34" s="56">
        <f t="shared" si="12"/>
        <v>15212.599999999999</v>
      </c>
      <c r="M34" s="56">
        <f t="shared" si="12"/>
        <v>12623.48</v>
      </c>
      <c r="N34" s="56">
        <f t="shared" si="12"/>
        <v>12601.16</v>
      </c>
      <c r="O34" s="56">
        <f t="shared" si="12"/>
        <v>13828.759999999998</v>
      </c>
      <c r="P34" s="56">
        <f t="shared" si="12"/>
        <v>13069.88</v>
      </c>
      <c r="Q34" s="56"/>
      <c r="R34" s="57">
        <f t="shared" si="4"/>
        <v>175408.80000000002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19013.609999999997</v>
      </c>
      <c r="F38" s="56">
        <f t="shared" si="14"/>
        <v>18470.363999999998</v>
      </c>
      <c r="G38" s="56">
        <f t="shared" si="14"/>
        <v>19087.689</v>
      </c>
      <c r="H38" s="56">
        <f t="shared" si="14"/>
        <v>14470.097999999998</v>
      </c>
      <c r="I38" s="56">
        <f t="shared" si="14"/>
        <v>14667.642</v>
      </c>
      <c r="J38" s="56">
        <f t="shared" si="14"/>
        <v>17309.792999999998</v>
      </c>
      <c r="K38" s="56">
        <f t="shared" si="14"/>
        <v>16272.686999999998</v>
      </c>
      <c r="L38" s="56">
        <f t="shared" si="14"/>
        <v>16791.239999999998</v>
      </c>
      <c r="M38" s="56">
        <f t="shared" si="14"/>
        <v>13926.851999999999</v>
      </c>
      <c r="N38" s="56">
        <f t="shared" si="14"/>
        <v>13902.159</v>
      </c>
      <c r="O38" s="56">
        <f t="shared" si="14"/>
        <v>15260.274</v>
      </c>
      <c r="P38" s="56">
        <f t="shared" si="14"/>
        <v>14420.712</v>
      </c>
      <c r="Q38" s="56"/>
      <c r="R38" s="56">
        <f t="shared" si="4"/>
        <v>193593.11999999997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19053.609999999997</v>
      </c>
      <c r="F39" s="56">
        <f t="shared" si="15"/>
        <v>18510.363999999998</v>
      </c>
      <c r="G39" s="56">
        <f t="shared" si="15"/>
        <v>19127.689</v>
      </c>
      <c r="H39" s="56">
        <f t="shared" si="15"/>
        <v>14510.097999999998</v>
      </c>
      <c r="I39" s="56">
        <f t="shared" si="15"/>
        <v>14707.642</v>
      </c>
      <c r="J39" s="56">
        <f t="shared" si="15"/>
        <v>17349.792999999998</v>
      </c>
      <c r="K39" s="56">
        <f t="shared" si="15"/>
        <v>16312.686999999998</v>
      </c>
      <c r="L39" s="56">
        <f t="shared" si="15"/>
        <v>16831.239999999998</v>
      </c>
      <c r="M39" s="56">
        <f t="shared" si="15"/>
        <v>13966.851999999999</v>
      </c>
      <c r="N39" s="56">
        <f t="shared" si="15"/>
        <v>13942.159</v>
      </c>
      <c r="O39" s="56">
        <f t="shared" si="15"/>
        <v>15300.274</v>
      </c>
      <c r="P39" s="56">
        <f t="shared" si="15"/>
        <v>14460.712</v>
      </c>
      <c r="Q39" s="56"/>
      <c r="R39" s="57">
        <f t="shared" si="4"/>
        <v>194073.11999999997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8232.84</v>
      </c>
      <c r="F43" s="56">
        <f t="shared" si="17"/>
        <v>7997.616</v>
      </c>
      <c r="G43" s="56">
        <f t="shared" si="17"/>
        <v>8264.916</v>
      </c>
      <c r="H43" s="56">
        <f t="shared" si="17"/>
        <v>6265.512</v>
      </c>
      <c r="I43" s="56">
        <f t="shared" si="17"/>
        <v>6351.048</v>
      </c>
      <c r="J43" s="56">
        <f t="shared" si="17"/>
        <v>7495.092</v>
      </c>
      <c r="K43" s="56">
        <f t="shared" si="17"/>
        <v>7046.027999999999</v>
      </c>
      <c r="L43" s="56">
        <f t="shared" si="17"/>
        <v>7270.5599999999995</v>
      </c>
      <c r="M43" s="56">
        <f t="shared" si="17"/>
        <v>6030.288</v>
      </c>
      <c r="N43" s="56">
        <f t="shared" si="17"/>
        <v>6019.596</v>
      </c>
      <c r="O43" s="56">
        <f t="shared" si="17"/>
        <v>6607.656</v>
      </c>
      <c r="P43" s="56">
        <f t="shared" si="17"/>
        <v>6244.128</v>
      </c>
      <c r="Q43" s="56"/>
      <c r="R43" s="56">
        <f t="shared" si="4"/>
        <v>83825.28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7122.150000000001</v>
      </c>
      <c r="F44" s="56">
        <f>F10*$D$44</f>
        <v>9163.17</v>
      </c>
      <c r="G44" s="56">
        <f>G10*$D$44</f>
        <v>10013.85</v>
      </c>
      <c r="H44" s="56"/>
      <c r="I44" s="56"/>
      <c r="J44" s="56"/>
      <c r="K44" s="56"/>
      <c r="L44" s="56"/>
      <c r="M44" s="56"/>
      <c r="N44" s="56"/>
      <c r="O44" s="56">
        <f>O10*$D$44</f>
        <v>9557.910000000002</v>
      </c>
      <c r="P44" s="56">
        <f>P10*$D$44</f>
        <v>9118.800000000001</v>
      </c>
      <c r="Q44" s="56"/>
      <c r="R44" s="56">
        <f t="shared" si="4"/>
        <v>44975.880000000005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7617.72</v>
      </c>
      <c r="I46" s="56">
        <f aca="true" t="shared" si="18" ref="I46:N46">I10*$D$46</f>
        <v>7161</v>
      </c>
      <c r="J46" s="56">
        <f t="shared" si="18"/>
        <v>7168.92</v>
      </c>
      <c r="K46" s="56">
        <f t="shared" si="18"/>
        <v>6486.48</v>
      </c>
      <c r="L46" s="56">
        <f t="shared" si="18"/>
        <v>7192.679999999999</v>
      </c>
      <c r="M46" s="56">
        <f t="shared" si="18"/>
        <v>6978.84</v>
      </c>
      <c r="N46" s="56">
        <f t="shared" si="18"/>
        <v>8259.24</v>
      </c>
      <c r="O46" s="56"/>
      <c r="P46" s="56"/>
      <c r="Q46" s="56"/>
      <c r="R46" s="56">
        <f t="shared" si="4"/>
        <v>50864.88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15444.990000000002</v>
      </c>
      <c r="F49" s="56">
        <f aca="true" t="shared" si="21" ref="F49:P49">SUM(F42:F48)</f>
        <v>17250.786</v>
      </c>
      <c r="G49" s="56">
        <f t="shared" si="21"/>
        <v>18368.766</v>
      </c>
      <c r="H49" s="56">
        <f t="shared" si="21"/>
        <v>13973.232</v>
      </c>
      <c r="I49" s="56">
        <f t="shared" si="21"/>
        <v>13602.047999999999</v>
      </c>
      <c r="J49" s="56">
        <f t="shared" si="21"/>
        <v>14754.011999999999</v>
      </c>
      <c r="K49" s="56">
        <f t="shared" si="21"/>
        <v>13622.507999999998</v>
      </c>
      <c r="L49" s="56">
        <f t="shared" si="21"/>
        <v>14553.239999999998</v>
      </c>
      <c r="M49" s="56">
        <f t="shared" si="21"/>
        <v>13099.128</v>
      </c>
      <c r="N49" s="56">
        <f t="shared" si="21"/>
        <v>14368.836</v>
      </c>
      <c r="O49" s="56">
        <f t="shared" si="21"/>
        <v>16255.566000000003</v>
      </c>
      <c r="P49" s="56">
        <f t="shared" si="21"/>
        <v>15452.928</v>
      </c>
      <c r="Q49" s="56"/>
      <c r="R49" s="57">
        <f t="shared" si="4"/>
        <v>180746.03999999998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8246.7</v>
      </c>
      <c r="F53" s="56">
        <f t="shared" si="23"/>
        <v>8011.080000000001</v>
      </c>
      <c r="G53" s="56">
        <f t="shared" si="23"/>
        <v>8278.83</v>
      </c>
      <c r="H53" s="56">
        <f t="shared" si="23"/>
        <v>6276.06</v>
      </c>
      <c r="I53" s="56">
        <f t="shared" si="23"/>
        <v>6361.740000000001</v>
      </c>
      <c r="J53" s="56">
        <f t="shared" si="23"/>
        <v>7507.710000000001</v>
      </c>
      <c r="K53" s="56">
        <f t="shared" si="23"/>
        <v>7057.89</v>
      </c>
      <c r="L53" s="56">
        <f t="shared" si="23"/>
        <v>7282.8</v>
      </c>
      <c r="M53" s="56">
        <f t="shared" si="23"/>
        <v>6040.4400000000005</v>
      </c>
      <c r="N53" s="56">
        <f t="shared" si="23"/>
        <v>6029.7300000000005</v>
      </c>
      <c r="O53" s="56">
        <f t="shared" si="23"/>
        <v>6618.780000000001</v>
      </c>
      <c r="P53" s="56">
        <f t="shared" si="23"/>
        <v>6254.64</v>
      </c>
      <c r="Q53" s="56"/>
      <c r="R53" s="56">
        <f t="shared" si="4"/>
        <v>83966.40000000001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8383.655</v>
      </c>
      <c r="F54" s="56">
        <f>F10*$D$54</f>
        <v>10786.189</v>
      </c>
      <c r="G54" s="56">
        <f>G10*$D$54</f>
        <v>11787.545000000002</v>
      </c>
      <c r="H54" s="56"/>
      <c r="I54" s="56"/>
      <c r="J54" s="56"/>
      <c r="K54" s="56"/>
      <c r="L54" s="56"/>
      <c r="M54" s="56"/>
      <c r="N54" s="56"/>
      <c r="O54" s="56">
        <f>$D$54*O10</f>
        <v>11250.847000000002</v>
      </c>
      <c r="P54" s="56">
        <f>$D$54*P10</f>
        <v>10733.960000000001</v>
      </c>
      <c r="Q54" s="56"/>
      <c r="R54" s="56">
        <f t="shared" si="4"/>
        <v>52942.196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9181.661</v>
      </c>
      <c r="I56" s="56">
        <f aca="true" t="shared" si="24" ref="I56:N56">I10*$D$56</f>
        <v>8631.175</v>
      </c>
      <c r="J56" s="56">
        <f t="shared" si="24"/>
        <v>8640.721</v>
      </c>
      <c r="K56" s="56">
        <f t="shared" si="24"/>
        <v>7818.174</v>
      </c>
      <c r="L56" s="56">
        <f t="shared" si="24"/>
        <v>8669.359</v>
      </c>
      <c r="M56" s="56">
        <f t="shared" si="24"/>
        <v>8411.617</v>
      </c>
      <c r="N56" s="56">
        <f t="shared" si="24"/>
        <v>9954.887</v>
      </c>
      <c r="O56" s="56"/>
      <c r="P56" s="56"/>
      <c r="Q56" s="56"/>
      <c r="R56" s="56">
        <f t="shared" si="4"/>
        <v>61307.594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16720.355000000003</v>
      </c>
      <c r="F59" s="56">
        <f aca="true" t="shared" si="27" ref="F59:P59">SUM(F52:F58)</f>
        <v>18887.269</v>
      </c>
      <c r="G59" s="56">
        <f t="shared" si="27"/>
        <v>20156.375</v>
      </c>
      <c r="H59" s="56">
        <f t="shared" si="27"/>
        <v>15547.721000000001</v>
      </c>
      <c r="I59" s="56">
        <f t="shared" si="27"/>
        <v>15082.915</v>
      </c>
      <c r="J59" s="56">
        <f t="shared" si="27"/>
        <v>16238.431</v>
      </c>
      <c r="K59" s="56">
        <f t="shared" si="27"/>
        <v>14966.064</v>
      </c>
      <c r="L59" s="56">
        <f t="shared" si="27"/>
        <v>16042.159</v>
      </c>
      <c r="M59" s="56">
        <f t="shared" si="27"/>
        <v>14542.057</v>
      </c>
      <c r="N59" s="56">
        <f t="shared" si="27"/>
        <v>16074.617000000002</v>
      </c>
      <c r="O59" s="56">
        <f t="shared" si="27"/>
        <v>17959.627</v>
      </c>
      <c r="P59" s="56">
        <f t="shared" si="27"/>
        <v>17078.600000000002</v>
      </c>
      <c r="Q59" s="56"/>
      <c r="R59" s="57">
        <f t="shared" si="4"/>
        <v>199296.19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8715.63</v>
      </c>
      <c r="F63" s="56">
        <f t="shared" si="30"/>
        <v>8466.612</v>
      </c>
      <c r="G63" s="56">
        <f t="shared" si="30"/>
        <v>8749.587</v>
      </c>
      <c r="H63" s="56">
        <f t="shared" si="30"/>
        <v>6632.934</v>
      </c>
      <c r="I63" s="56">
        <f t="shared" si="30"/>
        <v>6723.486</v>
      </c>
      <c r="J63" s="56">
        <f t="shared" si="30"/>
        <v>7934.619</v>
      </c>
      <c r="K63" s="56">
        <f t="shared" si="30"/>
        <v>7459.221</v>
      </c>
      <c r="L63" s="56">
        <f t="shared" si="30"/>
        <v>7696.92</v>
      </c>
      <c r="M63" s="56">
        <f t="shared" si="30"/>
        <v>6383.916</v>
      </c>
      <c r="N63" s="56">
        <f t="shared" si="30"/>
        <v>6372.597</v>
      </c>
      <c r="O63" s="56">
        <f t="shared" si="30"/>
        <v>6995.142</v>
      </c>
      <c r="P63" s="56">
        <f t="shared" si="30"/>
        <v>6610.296</v>
      </c>
      <c r="Q63" s="56"/>
      <c r="R63" s="56">
        <f t="shared" si="29"/>
        <v>88740.95999999999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2118.025</v>
      </c>
      <c r="F64" s="56">
        <f t="shared" si="31"/>
        <v>2724.995</v>
      </c>
      <c r="G64" s="56">
        <f t="shared" si="31"/>
        <v>2977.975</v>
      </c>
      <c r="H64" s="56">
        <f t="shared" si="31"/>
        <v>2625.805</v>
      </c>
      <c r="I64" s="56">
        <f t="shared" si="31"/>
        <v>2468.375</v>
      </c>
      <c r="J64" s="56">
        <f t="shared" si="31"/>
        <v>2471.105</v>
      </c>
      <c r="K64" s="56">
        <f t="shared" si="31"/>
        <v>2235.87</v>
      </c>
      <c r="L64" s="56">
        <f t="shared" si="31"/>
        <v>2479.2949999999996</v>
      </c>
      <c r="M64" s="56">
        <f t="shared" si="31"/>
        <v>2405.585</v>
      </c>
      <c r="N64" s="56">
        <f t="shared" si="31"/>
        <v>2846.935</v>
      </c>
      <c r="O64" s="56">
        <f t="shared" si="31"/>
        <v>2842.385</v>
      </c>
      <c r="P64" s="56">
        <f t="shared" si="31"/>
        <v>2711.7999999999997</v>
      </c>
      <c r="Q64" s="56"/>
      <c r="R64" s="56">
        <f t="shared" si="29"/>
        <v>30908.149999999998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1373.2250000000001</v>
      </c>
      <c r="F66" s="56">
        <f t="shared" si="33"/>
        <v>1766.755</v>
      </c>
      <c r="G66" s="56">
        <f t="shared" si="33"/>
        <v>1930.775</v>
      </c>
      <c r="H66" s="56">
        <f t="shared" si="33"/>
        <v>1702.4450000000002</v>
      </c>
      <c r="I66" s="56">
        <f t="shared" si="33"/>
        <v>1600.375</v>
      </c>
      <c r="J66" s="56">
        <f t="shared" si="33"/>
        <v>1602.1450000000002</v>
      </c>
      <c r="K66" s="56">
        <f t="shared" si="33"/>
        <v>1449.63</v>
      </c>
      <c r="L66" s="56">
        <f t="shared" si="33"/>
        <v>1607.455</v>
      </c>
      <c r="M66" s="56">
        <f t="shared" si="33"/>
        <v>1559.6650000000002</v>
      </c>
      <c r="N66" s="56">
        <f t="shared" si="33"/>
        <v>1845.8150000000003</v>
      </c>
      <c r="O66" s="56">
        <f t="shared" si="33"/>
        <v>1842.8650000000002</v>
      </c>
      <c r="P66" s="56">
        <f t="shared" si="33"/>
        <v>1758.2</v>
      </c>
      <c r="Q66" s="56"/>
      <c r="R66" s="56">
        <f t="shared" si="29"/>
        <v>20039.350000000006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1685.1100000000001</v>
      </c>
      <c r="F68" s="56">
        <f t="shared" si="35"/>
        <v>2168.018</v>
      </c>
      <c r="G68" s="56">
        <f t="shared" si="35"/>
        <v>2369.29</v>
      </c>
      <c r="H68" s="56">
        <f t="shared" si="35"/>
        <v>2089.1020000000003</v>
      </c>
      <c r="I68" s="56">
        <f t="shared" si="35"/>
        <v>1963.8500000000001</v>
      </c>
      <c r="J68" s="56">
        <f t="shared" si="35"/>
        <v>1966.0220000000002</v>
      </c>
      <c r="K68" s="56">
        <f t="shared" si="35"/>
        <v>1778.868</v>
      </c>
      <c r="L68" s="56">
        <f t="shared" si="35"/>
        <v>1972.538</v>
      </c>
      <c r="M68" s="56">
        <f t="shared" si="35"/>
        <v>1913.8940000000002</v>
      </c>
      <c r="N68" s="56">
        <f t="shared" si="35"/>
        <v>2265.034</v>
      </c>
      <c r="O68" s="56">
        <f t="shared" si="35"/>
        <v>2261.414</v>
      </c>
      <c r="P68" s="56">
        <f t="shared" si="35"/>
        <v>2157.52</v>
      </c>
      <c r="Q68" s="56"/>
      <c r="R68" s="56">
        <f t="shared" si="29"/>
        <v>24590.660000000003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91.85749999999985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91.85749999999985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14183.8475</v>
      </c>
      <c r="F71" s="56">
        <f aca="true" t="shared" si="38" ref="F71:P71">SUM(F62:F70)</f>
        <v>15326.380000000001</v>
      </c>
      <c r="G71" s="56">
        <f t="shared" si="38"/>
        <v>16227.627</v>
      </c>
      <c r="H71" s="56">
        <f t="shared" si="38"/>
        <v>13250.286</v>
      </c>
      <c r="I71" s="56">
        <f t="shared" si="38"/>
        <v>12956.086000000001</v>
      </c>
      <c r="J71" s="56">
        <f t="shared" si="38"/>
        <v>14173.891000000001</v>
      </c>
      <c r="K71" s="56">
        <f t="shared" si="38"/>
        <v>13123.589000000002</v>
      </c>
      <c r="L71" s="56">
        <f t="shared" si="38"/>
        <v>13956.208</v>
      </c>
      <c r="M71" s="56">
        <f t="shared" si="38"/>
        <v>12463.060000000001</v>
      </c>
      <c r="N71" s="56">
        <f t="shared" si="38"/>
        <v>13530.381</v>
      </c>
      <c r="O71" s="56">
        <f t="shared" si="38"/>
        <v>14141.806</v>
      </c>
      <c r="P71" s="56">
        <f t="shared" si="38"/>
        <v>13437.816</v>
      </c>
      <c r="Q71" s="56"/>
      <c r="R71" s="57">
        <f t="shared" si="29"/>
        <v>166770.9775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8145.0599999999995</v>
      </c>
      <c r="F75" s="56">
        <f t="shared" si="41"/>
        <v>7912.344</v>
      </c>
      <c r="G75" s="56">
        <f t="shared" si="41"/>
        <v>8176.794</v>
      </c>
      <c r="H75" s="56">
        <f t="shared" si="41"/>
        <v>6198.708</v>
      </c>
      <c r="I75" s="56">
        <f t="shared" si="41"/>
        <v>6283.332</v>
      </c>
      <c r="J75" s="56">
        <f t="shared" si="41"/>
        <v>7415.178</v>
      </c>
      <c r="K75" s="56">
        <f t="shared" si="41"/>
        <v>6970.902</v>
      </c>
      <c r="L75" s="56">
        <f t="shared" si="41"/>
        <v>7193.04</v>
      </c>
      <c r="M75" s="56">
        <f t="shared" si="41"/>
        <v>5965.992</v>
      </c>
      <c r="N75" s="56">
        <f t="shared" si="41"/>
        <v>5955.414</v>
      </c>
      <c r="O75" s="56">
        <f t="shared" si="41"/>
        <v>6537.204</v>
      </c>
      <c r="P75" s="56">
        <f t="shared" si="41"/>
        <v>6177.552</v>
      </c>
      <c r="Q75" s="56"/>
      <c r="R75" s="56">
        <f t="shared" si="40"/>
        <v>82931.51999999999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2755.7599999999998</v>
      </c>
      <c r="F76" s="56">
        <f t="shared" si="42"/>
        <v>3545.488</v>
      </c>
      <c r="G76" s="56">
        <f t="shared" si="42"/>
        <v>3874.64</v>
      </c>
      <c r="H76" s="56">
        <f t="shared" si="42"/>
        <v>3416.4320000000002</v>
      </c>
      <c r="I76" s="56">
        <f t="shared" si="42"/>
        <v>3211.6</v>
      </c>
      <c r="J76" s="56">
        <f t="shared" si="42"/>
        <v>3215.152</v>
      </c>
      <c r="K76" s="56">
        <f t="shared" si="42"/>
        <v>2909.0879999999997</v>
      </c>
      <c r="L76" s="56">
        <f t="shared" si="42"/>
        <v>3225.808</v>
      </c>
      <c r="M76" s="56">
        <f t="shared" si="42"/>
        <v>3129.9040000000005</v>
      </c>
      <c r="N76" s="56">
        <f t="shared" si="42"/>
        <v>3704.1440000000002</v>
      </c>
      <c r="O76" s="56">
        <f t="shared" si="42"/>
        <v>3698.224</v>
      </c>
      <c r="P76" s="56">
        <f t="shared" si="42"/>
        <v>3528.32</v>
      </c>
      <c r="Q76" s="56"/>
      <c r="R76" s="56">
        <f t="shared" si="40"/>
        <v>40214.560000000005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2010.96</v>
      </c>
      <c r="F78" s="56">
        <f t="shared" si="44"/>
        <v>2587.248</v>
      </c>
      <c r="G78" s="56">
        <f t="shared" si="44"/>
        <v>2827.44</v>
      </c>
      <c r="H78" s="56">
        <f t="shared" si="44"/>
        <v>2493.072</v>
      </c>
      <c r="I78" s="56">
        <f t="shared" si="44"/>
        <v>2343.6000000000004</v>
      </c>
      <c r="J78" s="56">
        <f t="shared" si="44"/>
        <v>2346.1920000000005</v>
      </c>
      <c r="K78" s="56">
        <f t="shared" si="44"/>
        <v>2122.848</v>
      </c>
      <c r="L78" s="56">
        <f t="shared" si="44"/>
        <v>2353.968</v>
      </c>
      <c r="M78" s="56">
        <f t="shared" si="44"/>
        <v>2283.9840000000004</v>
      </c>
      <c r="N78" s="56">
        <f t="shared" si="44"/>
        <v>2703.0240000000003</v>
      </c>
      <c r="O78" s="56">
        <f t="shared" si="44"/>
        <v>2698.704</v>
      </c>
      <c r="P78" s="56">
        <f t="shared" si="44"/>
        <v>2574.7200000000003</v>
      </c>
      <c r="Q78" s="56"/>
      <c r="R78" s="56">
        <f t="shared" si="40"/>
        <v>29345.760000000006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2322.8450000000003</v>
      </c>
      <c r="F80" s="56">
        <f t="shared" si="46"/>
        <v>2988.511</v>
      </c>
      <c r="G80" s="56">
        <f t="shared" si="46"/>
        <v>3265.955</v>
      </c>
      <c r="H80" s="56">
        <f t="shared" si="46"/>
        <v>2879.7290000000003</v>
      </c>
      <c r="I80" s="56">
        <f t="shared" si="46"/>
        <v>2707.0750000000003</v>
      </c>
      <c r="J80" s="56">
        <f t="shared" si="46"/>
        <v>2710.0690000000004</v>
      </c>
      <c r="K80" s="56">
        <f t="shared" si="46"/>
        <v>2452.086</v>
      </c>
      <c r="L80" s="56">
        <f t="shared" si="46"/>
        <v>2719.051</v>
      </c>
      <c r="M80" s="56">
        <f t="shared" si="46"/>
        <v>2638.213</v>
      </c>
      <c r="N80" s="56">
        <f t="shared" si="46"/>
        <v>3122.2430000000004</v>
      </c>
      <c r="O80" s="56">
        <f t="shared" si="46"/>
        <v>3117.253</v>
      </c>
      <c r="P80" s="56">
        <f t="shared" si="46"/>
        <v>2974.04</v>
      </c>
      <c r="Q80" s="56"/>
      <c r="R80" s="56">
        <f t="shared" si="40"/>
        <v>33897.07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126.62124999999969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126.62124999999969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15561.24625</v>
      </c>
      <c r="F83" s="56">
        <f aca="true" t="shared" si="49" ref="F83:P83">SUM(F74:F82)</f>
        <v>17233.591</v>
      </c>
      <c r="G83" s="56">
        <f t="shared" si="49"/>
        <v>18344.828999999998</v>
      </c>
      <c r="H83" s="56">
        <f t="shared" si="49"/>
        <v>15187.940999999999</v>
      </c>
      <c r="I83" s="56">
        <f t="shared" si="49"/>
        <v>14745.607000000002</v>
      </c>
      <c r="J83" s="56">
        <f t="shared" si="49"/>
        <v>15886.591</v>
      </c>
      <c r="K83" s="56">
        <f t="shared" si="49"/>
        <v>14654.923999999999</v>
      </c>
      <c r="L83" s="56">
        <f t="shared" si="49"/>
        <v>15691.866999999998</v>
      </c>
      <c r="M83" s="56">
        <f t="shared" si="49"/>
        <v>14218.093</v>
      </c>
      <c r="N83" s="56">
        <f t="shared" si="49"/>
        <v>15684.825000000003</v>
      </c>
      <c r="O83" s="56">
        <f t="shared" si="49"/>
        <v>16251.385</v>
      </c>
      <c r="P83" s="56">
        <f t="shared" si="49"/>
        <v>15454.632000000001</v>
      </c>
      <c r="Q83" s="56"/>
      <c r="R83" s="57">
        <f t="shared" si="40"/>
        <v>188915.53125000003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9">
      <selection activeCell="O55" sqref="O55:P55"/>
    </sheetView>
  </sheetViews>
  <sheetFormatPr defaultColWidth="9.140625" defaultRowHeight="15"/>
  <cols>
    <col min="1" max="1" width="17.00390625" style="0" customWidth="1"/>
    <col min="2" max="2" width="24.28125" style="0" bestFit="1" customWidth="1"/>
    <col min="3" max="3" width="17.140625" style="15" customWidth="1"/>
    <col min="4" max="4" width="10.57421875" style="0" customWidth="1"/>
    <col min="5" max="5" width="12.28125" style="0" bestFit="1" customWidth="1"/>
    <col min="6" max="6" width="12.8515625" style="0" bestFit="1" customWidth="1"/>
    <col min="7" max="16" width="12.28125" style="0" bestFit="1" customWidth="1"/>
    <col min="18" max="18" width="11.140625" style="0" bestFit="1" customWidth="1"/>
    <col min="19" max="19" width="18.57421875" style="0" bestFit="1" customWidth="1"/>
    <col min="23" max="23" width="9.140625" style="0" customWidth="1"/>
    <col min="24" max="24" width="18.57421875" style="0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41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 s="4">
        <f>SUM(E7:P7)</f>
        <v>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">
        <f>SUM(E8:P8)</f>
        <v>0</v>
      </c>
      <c r="W8" s="15" t="s">
        <v>52</v>
      </c>
      <c r="X8" s="20"/>
    </row>
    <row r="9" spans="1:24" ht="15" customHeight="1">
      <c r="A9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"/>
      <c r="W9" s="15" t="s">
        <v>53</v>
      </c>
      <c r="X9" s="20"/>
    </row>
    <row r="10" spans="2:24" ht="15">
      <c r="B10" s="37">
        <f>MAX(E10:P10)</f>
        <v>0</v>
      </c>
      <c r="C10" s="37"/>
      <c r="D10" s="10" t="s">
        <v>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R10" s="4">
        <f>SUM(E10:P10)</f>
        <v>0</v>
      </c>
      <c r="W10" s="15" t="s">
        <v>54</v>
      </c>
      <c r="X10" s="20"/>
    </row>
    <row r="11" spans="2:24" ht="15">
      <c r="B11" s="37">
        <f>MAX(E11:P11)</f>
        <v>0</v>
      </c>
      <c r="C11" s="37"/>
      <c r="D11" s="10" t="s">
        <v>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R11" s="4">
        <f>SUM(E11:P11)</f>
        <v>0</v>
      </c>
      <c r="W11" s="15" t="s">
        <v>55</v>
      </c>
      <c r="X11" s="20"/>
    </row>
    <row r="12" spans="2:24" ht="15">
      <c r="B12" s="37">
        <f>MAX(E12:P12)</f>
        <v>0</v>
      </c>
      <c r="C12" s="37"/>
      <c r="D12" s="10" t="s">
        <v>7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R12" s="4">
        <f>SUM(E12:P12)</f>
        <v>0</v>
      </c>
      <c r="X12" s="20"/>
    </row>
    <row r="13" spans="2:24" s="15" customFormat="1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s="15" customFormat="1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s="15" customFormat="1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GS 3 Current</v>
      </c>
      <c r="D15" s="54" t="s">
        <v>48</v>
      </c>
      <c r="E15" s="26">
        <f>IF($D$15="Rate 1",E24,IF($D$15="Rate 2",E29,IF($D$15="Rate 3",E34,IF($D$15="Rate 4",E39,IF($D$15="Rate 5",E49,IF($D$15="Rate 6",E59,IF($D$15="Rate 7",E71,IF($D$15="Rate 8",E83))))))))</f>
        <v>0</v>
      </c>
      <c r="F15" s="26">
        <f aca="true" t="shared" si="0" ref="F15:R15">IF($D$15="Rate 1",F24,IF($D$15="Rate 2",F29,IF($D$15="Rate 3",F34,IF($D$15="Rate 4",F39,IF($D$15="Rate 5",F49,IF($D$15="Rate 6",F59,IF($D$15="Rate 7",F71,IF($D$15="Rate 8",F83))))))))</f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6">
        <f t="shared" si="0"/>
        <v>0</v>
      </c>
      <c r="K15" s="26">
        <f t="shared" si="0"/>
        <v>0</v>
      </c>
      <c r="L15" s="26">
        <f t="shared" si="0"/>
        <v>0</v>
      </c>
      <c r="M15" s="26">
        <f t="shared" si="0"/>
        <v>0</v>
      </c>
      <c r="N15" s="26">
        <f t="shared" si="0"/>
        <v>0</v>
      </c>
      <c r="O15" s="26">
        <f t="shared" si="0"/>
        <v>0</v>
      </c>
      <c r="P15" s="26">
        <f t="shared" si="0"/>
        <v>0</v>
      </c>
      <c r="Q15" s="26"/>
      <c r="R15" s="26">
        <f t="shared" si="0"/>
        <v>0</v>
      </c>
      <c r="X15" s="20"/>
    </row>
    <row r="16" spans="1:24" s="15" customFormat="1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GS 3 Current</v>
      </c>
      <c r="D16" s="54" t="s">
        <v>48</v>
      </c>
      <c r="E16" s="29">
        <f>IF($D$16="Rate 1",E24,IF($D$16="Rate 2",E29,IF($D$16="Rate 3",E34,IF($D$16="Rate 4",E39,IF($D$16="Rate 5",E49,IF($D$16="Rate 6",E59,IF($D$16="Rate 7",E71,IF($D$16="Rate 8",E83))))))))</f>
        <v>0</v>
      </c>
      <c r="F16" s="29">
        <f aca="true" t="shared" si="1" ref="F16:R16">IF($D$16="Rate 1",F24,IF($D$16="Rate 2",F29,IF($D$16="Rate 3",F34,IF($D$16="Rate 4",F39,IF($D$16="Rate 5",F49,IF($D$16="Rate 6",F59,IF($D$16="Rate 7",F71,IF($D$16="Rate 8",F83))))))))</f>
        <v>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29">
        <f t="shared" si="1"/>
        <v>0</v>
      </c>
      <c r="P16" s="29">
        <f t="shared" si="1"/>
        <v>0</v>
      </c>
      <c r="Q16" s="29"/>
      <c r="R16" s="29">
        <f t="shared" si="1"/>
        <v>0</v>
      </c>
      <c r="X16" s="20"/>
    </row>
    <row r="17" spans="1:24" s="15" customFormat="1" ht="15" customHeight="1" thickBot="1">
      <c r="A17" s="78"/>
      <c r="B17" s="79" t="s">
        <v>31</v>
      </c>
      <c r="C17" s="80"/>
      <c r="D17" s="80"/>
      <c r="E17" s="30">
        <f>E15-E16</f>
        <v>0</v>
      </c>
      <c r="F17" s="31">
        <f aca="true" t="shared" si="2" ref="F17:R17">F15-F16</f>
        <v>0</v>
      </c>
      <c r="G17" s="31">
        <f t="shared" si="2"/>
        <v>0</v>
      </c>
      <c r="H17" s="31">
        <f t="shared" si="2"/>
        <v>0</v>
      </c>
      <c r="I17" s="31">
        <f t="shared" si="2"/>
        <v>0</v>
      </c>
      <c r="J17" s="31">
        <f t="shared" si="2"/>
        <v>0</v>
      </c>
      <c r="K17" s="31">
        <f t="shared" si="2"/>
        <v>0</v>
      </c>
      <c r="L17" s="31">
        <f t="shared" si="2"/>
        <v>0</v>
      </c>
      <c r="M17" s="31">
        <f t="shared" si="2"/>
        <v>0</v>
      </c>
      <c r="N17" s="31">
        <f t="shared" si="2"/>
        <v>0</v>
      </c>
      <c r="O17" s="31">
        <f t="shared" si="2"/>
        <v>0</v>
      </c>
      <c r="P17" s="32">
        <f t="shared" si="2"/>
        <v>0</v>
      </c>
      <c r="Q17" s="16"/>
      <c r="R17" s="28">
        <f t="shared" si="2"/>
        <v>0</v>
      </c>
      <c r="X17" s="20"/>
    </row>
    <row r="18" spans="2:24" s="15" customFormat="1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X20" s="20"/>
    </row>
    <row r="21" spans="1:24" ht="18" customHeight="1">
      <c r="A21" s="48">
        <v>1</v>
      </c>
      <c r="B21" s="49" t="s">
        <v>69</v>
      </c>
      <c r="C21" s="49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20"/>
      <c r="X21" s="20"/>
    </row>
    <row r="22" spans="1:19" ht="15" customHeight="1">
      <c r="A22" s="48"/>
      <c r="B22" s="15" t="s">
        <v>22</v>
      </c>
      <c r="D22" s="7">
        <v>35</v>
      </c>
      <c r="E22" s="56">
        <f>IF(E$7&gt;0,$D$22,0)</f>
        <v>0</v>
      </c>
      <c r="F22" s="56">
        <f aca="true" t="shared" si="3" ref="F22:P22">IF(F$7&gt;0,$D$22,0)</f>
        <v>0</v>
      </c>
      <c r="G22" s="56">
        <f t="shared" si="3"/>
        <v>0</v>
      </c>
      <c r="H22" s="56">
        <f t="shared" si="3"/>
        <v>0</v>
      </c>
      <c r="I22" s="56">
        <f t="shared" si="3"/>
        <v>0</v>
      </c>
      <c r="J22" s="56">
        <f t="shared" si="3"/>
        <v>0</v>
      </c>
      <c r="K22" s="56">
        <f t="shared" si="3"/>
        <v>0</v>
      </c>
      <c r="L22" s="56">
        <f t="shared" si="3"/>
        <v>0</v>
      </c>
      <c r="M22" s="56">
        <f t="shared" si="3"/>
        <v>0</v>
      </c>
      <c r="N22" s="56">
        <f t="shared" si="3"/>
        <v>0</v>
      </c>
      <c r="O22" s="56">
        <f t="shared" si="3"/>
        <v>0</v>
      </c>
      <c r="P22" s="56">
        <f t="shared" si="3"/>
        <v>0</v>
      </c>
      <c r="Q22" s="56"/>
      <c r="R22" s="56">
        <f aca="true" t="shared" si="4" ref="R22:R59">SUM(E22:P22)</f>
        <v>0</v>
      </c>
      <c r="S22" s="20"/>
    </row>
    <row r="23" spans="1:24" ht="15.75" thickBot="1">
      <c r="A23" s="48"/>
      <c r="B23" s="15" t="s">
        <v>23</v>
      </c>
      <c r="D23" s="8">
        <v>0.09225</v>
      </c>
      <c r="E23" s="56">
        <f aca="true" t="shared" si="5" ref="E23:P23">E7*$D$23</f>
        <v>0</v>
      </c>
      <c r="F23" s="56">
        <f t="shared" si="5"/>
        <v>0</v>
      </c>
      <c r="G23" s="56">
        <f t="shared" si="5"/>
        <v>0</v>
      </c>
      <c r="H23" s="56">
        <f t="shared" si="5"/>
        <v>0</v>
      </c>
      <c r="I23" s="56">
        <f t="shared" si="5"/>
        <v>0</v>
      </c>
      <c r="J23" s="56">
        <f t="shared" si="5"/>
        <v>0</v>
      </c>
      <c r="K23" s="56">
        <f t="shared" si="5"/>
        <v>0</v>
      </c>
      <c r="L23" s="56">
        <f t="shared" si="5"/>
        <v>0</v>
      </c>
      <c r="M23" s="56">
        <f t="shared" si="5"/>
        <v>0</v>
      </c>
      <c r="N23" s="56">
        <f t="shared" si="5"/>
        <v>0</v>
      </c>
      <c r="O23" s="56">
        <f t="shared" si="5"/>
        <v>0</v>
      </c>
      <c r="P23" s="56">
        <f t="shared" si="5"/>
        <v>0</v>
      </c>
      <c r="Q23" s="56"/>
      <c r="R23" s="56">
        <f t="shared" si="4"/>
        <v>0</v>
      </c>
      <c r="S23" s="20"/>
      <c r="X23" s="20"/>
    </row>
    <row r="24" spans="1:24" ht="15.75" thickBot="1">
      <c r="A24" s="48"/>
      <c r="B24" s="15"/>
      <c r="D24" s="9" t="s">
        <v>24</v>
      </c>
      <c r="E24" s="56">
        <f>E22+E23</f>
        <v>0</v>
      </c>
      <c r="F24" s="56">
        <f aca="true" t="shared" si="6" ref="F24:P24">F22+F23</f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56">
        <f t="shared" si="6"/>
        <v>0</v>
      </c>
      <c r="M24" s="56">
        <f t="shared" si="6"/>
        <v>0</v>
      </c>
      <c r="N24" s="56">
        <f t="shared" si="6"/>
        <v>0</v>
      </c>
      <c r="O24" s="56">
        <f t="shared" si="6"/>
        <v>0</v>
      </c>
      <c r="P24" s="56">
        <f t="shared" si="6"/>
        <v>0</v>
      </c>
      <c r="Q24" s="56"/>
      <c r="R24" s="57">
        <f t="shared" si="4"/>
        <v>0</v>
      </c>
      <c r="S24" s="20"/>
      <c r="X24" s="20"/>
    </row>
    <row r="25" spans="1:24" s="15" customFormat="1" ht="15">
      <c r="A25" s="48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50" t="s">
        <v>70</v>
      </c>
      <c r="C26" s="49"/>
      <c r="D26" s="1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15" t="s">
        <v>22</v>
      </c>
      <c r="D27" s="7">
        <v>40</v>
      </c>
      <c r="E27" s="56">
        <f>IF(E$7&gt;0,$D$27,)</f>
        <v>0</v>
      </c>
      <c r="F27" s="56">
        <f aca="true" t="shared" si="7" ref="F27:P27">IF(F$7&gt;0,$D$27,)</f>
        <v>0</v>
      </c>
      <c r="G27" s="56">
        <f t="shared" si="7"/>
        <v>0</v>
      </c>
      <c r="H27" s="56">
        <f t="shared" si="7"/>
        <v>0</v>
      </c>
      <c r="I27" s="56">
        <f t="shared" si="7"/>
        <v>0</v>
      </c>
      <c r="J27" s="56">
        <f t="shared" si="7"/>
        <v>0</v>
      </c>
      <c r="K27" s="56">
        <f t="shared" si="7"/>
        <v>0</v>
      </c>
      <c r="L27" s="56">
        <f t="shared" si="7"/>
        <v>0</v>
      </c>
      <c r="M27" s="56">
        <f t="shared" si="7"/>
        <v>0</v>
      </c>
      <c r="N27" s="56">
        <f t="shared" si="7"/>
        <v>0</v>
      </c>
      <c r="O27" s="56">
        <f t="shared" si="7"/>
        <v>0</v>
      </c>
      <c r="P27" s="56">
        <f t="shared" si="7"/>
        <v>0</v>
      </c>
      <c r="Q27" s="56"/>
      <c r="R27" s="56">
        <f t="shared" si="4"/>
        <v>0</v>
      </c>
      <c r="S27" s="20"/>
      <c r="X27" s="20"/>
    </row>
    <row r="28" spans="1:24" ht="15.75" thickBot="1">
      <c r="A28" s="48"/>
      <c r="B28" s="15" t="s">
        <v>23</v>
      </c>
      <c r="D28" s="8">
        <v>0.10055</v>
      </c>
      <c r="E28" s="56">
        <f aca="true" t="shared" si="8" ref="E28:P28">E7*$D$28</f>
        <v>0</v>
      </c>
      <c r="F28" s="56">
        <f t="shared" si="8"/>
        <v>0</v>
      </c>
      <c r="G28" s="56">
        <f t="shared" si="8"/>
        <v>0</v>
      </c>
      <c r="H28" s="56">
        <f t="shared" si="8"/>
        <v>0</v>
      </c>
      <c r="I28" s="56">
        <f t="shared" si="8"/>
        <v>0</v>
      </c>
      <c r="J28" s="56">
        <f t="shared" si="8"/>
        <v>0</v>
      </c>
      <c r="K28" s="56">
        <f t="shared" si="8"/>
        <v>0</v>
      </c>
      <c r="L28" s="56">
        <f t="shared" si="8"/>
        <v>0</v>
      </c>
      <c r="M28" s="56">
        <f t="shared" si="8"/>
        <v>0</v>
      </c>
      <c r="N28" s="56">
        <f t="shared" si="8"/>
        <v>0</v>
      </c>
      <c r="O28" s="56">
        <f t="shared" si="8"/>
        <v>0</v>
      </c>
      <c r="P28" s="56">
        <f t="shared" si="8"/>
        <v>0</v>
      </c>
      <c r="Q28" s="56"/>
      <c r="R28" s="56">
        <f t="shared" si="4"/>
        <v>0</v>
      </c>
      <c r="S28" s="20"/>
      <c r="X28" s="20"/>
    </row>
    <row r="29" spans="1:19" ht="15.75" customHeight="1" thickBot="1">
      <c r="A29" s="48"/>
      <c r="B29" s="15"/>
      <c r="D29" s="9" t="s">
        <v>24</v>
      </c>
      <c r="E29" s="56">
        <f>E28+E27</f>
        <v>0</v>
      </c>
      <c r="F29" s="56">
        <f aca="true" t="shared" si="9" ref="F29:P29">F28+F27</f>
        <v>0</v>
      </c>
      <c r="G29" s="56">
        <f t="shared" si="9"/>
        <v>0</v>
      </c>
      <c r="H29" s="56">
        <f t="shared" si="9"/>
        <v>0</v>
      </c>
      <c r="I29" s="56">
        <f t="shared" si="9"/>
        <v>0</v>
      </c>
      <c r="J29" s="56">
        <f t="shared" si="9"/>
        <v>0</v>
      </c>
      <c r="K29" s="56">
        <f t="shared" si="9"/>
        <v>0</v>
      </c>
      <c r="L29" s="56">
        <f t="shared" si="9"/>
        <v>0</v>
      </c>
      <c r="M29" s="56">
        <f t="shared" si="9"/>
        <v>0</v>
      </c>
      <c r="N29" s="56">
        <f t="shared" si="9"/>
        <v>0</v>
      </c>
      <c r="O29" s="56">
        <f t="shared" si="9"/>
        <v>0</v>
      </c>
      <c r="P29" s="56">
        <f t="shared" si="9"/>
        <v>0</v>
      </c>
      <c r="Q29" s="56"/>
      <c r="R29" s="57">
        <f t="shared" si="4"/>
        <v>0</v>
      </c>
      <c r="S29" s="20"/>
    </row>
    <row r="30" spans="1:19" s="15" customFormat="1" ht="15">
      <c r="A30" s="48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50" t="s">
        <v>75</v>
      </c>
      <c r="C31" s="50"/>
      <c r="D31" s="1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15" t="s">
        <v>22</v>
      </c>
      <c r="D32" s="7">
        <v>35</v>
      </c>
      <c r="E32" s="56">
        <f>IF(E$7&gt;0,$D$32,0)</f>
        <v>0</v>
      </c>
      <c r="F32" s="56">
        <f aca="true" t="shared" si="10" ref="F32:P32">IF(F$7&gt;0,$D$32,0)</f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 t="shared" si="10"/>
        <v>0</v>
      </c>
      <c r="K32" s="56">
        <f t="shared" si="10"/>
        <v>0</v>
      </c>
      <c r="L32" s="56">
        <f t="shared" si="10"/>
        <v>0</v>
      </c>
      <c r="M32" s="56">
        <f t="shared" si="10"/>
        <v>0</v>
      </c>
      <c r="N32" s="56">
        <f t="shared" si="10"/>
        <v>0</v>
      </c>
      <c r="O32" s="56">
        <f t="shared" si="10"/>
        <v>0</v>
      </c>
      <c r="P32" s="56">
        <f t="shared" si="10"/>
        <v>0</v>
      </c>
      <c r="Q32" s="56"/>
      <c r="R32" s="56">
        <f t="shared" si="4"/>
        <v>0</v>
      </c>
      <c r="S32" s="20"/>
      <c r="X32" s="20"/>
    </row>
    <row r="33" spans="1:24" ht="15.75" thickBot="1">
      <c r="A33" s="48"/>
      <c r="B33" s="15" t="s">
        <v>23</v>
      </c>
      <c r="D33" s="8">
        <v>0.0744</v>
      </c>
      <c r="E33" s="56">
        <f aca="true" t="shared" si="11" ref="E33:P33">E7*$D$33</f>
        <v>0</v>
      </c>
      <c r="F33" s="56">
        <f t="shared" si="11"/>
        <v>0</v>
      </c>
      <c r="G33" s="56">
        <f t="shared" si="11"/>
        <v>0</v>
      </c>
      <c r="H33" s="56">
        <f t="shared" si="11"/>
        <v>0</v>
      </c>
      <c r="I33" s="56">
        <f t="shared" si="11"/>
        <v>0</v>
      </c>
      <c r="J33" s="56">
        <f t="shared" si="11"/>
        <v>0</v>
      </c>
      <c r="K33" s="56">
        <f t="shared" si="11"/>
        <v>0</v>
      </c>
      <c r="L33" s="56">
        <f t="shared" si="11"/>
        <v>0</v>
      </c>
      <c r="M33" s="56">
        <f t="shared" si="11"/>
        <v>0</v>
      </c>
      <c r="N33" s="56">
        <f t="shared" si="11"/>
        <v>0</v>
      </c>
      <c r="O33" s="56">
        <f t="shared" si="11"/>
        <v>0</v>
      </c>
      <c r="P33" s="56">
        <f t="shared" si="11"/>
        <v>0</v>
      </c>
      <c r="Q33" s="56"/>
      <c r="R33" s="56">
        <f t="shared" si="4"/>
        <v>0</v>
      </c>
      <c r="S33" s="20"/>
      <c r="X33" s="20"/>
    </row>
    <row r="34" spans="1:24" ht="15.75" thickBot="1">
      <c r="A34" s="48"/>
      <c r="B34" s="15"/>
      <c r="D34" s="9" t="s">
        <v>24</v>
      </c>
      <c r="E34" s="56">
        <f>E32+E33</f>
        <v>0</v>
      </c>
      <c r="F34" s="56">
        <f aca="true" t="shared" si="12" ref="F34:P34">F32+F33</f>
        <v>0</v>
      </c>
      <c r="G34" s="56">
        <f t="shared" si="12"/>
        <v>0</v>
      </c>
      <c r="H34" s="56">
        <f t="shared" si="12"/>
        <v>0</v>
      </c>
      <c r="I34" s="56">
        <f t="shared" si="12"/>
        <v>0</v>
      </c>
      <c r="J34" s="56">
        <f t="shared" si="12"/>
        <v>0</v>
      </c>
      <c r="K34" s="56">
        <f t="shared" si="12"/>
        <v>0</v>
      </c>
      <c r="L34" s="56">
        <f t="shared" si="12"/>
        <v>0</v>
      </c>
      <c r="M34" s="56">
        <f t="shared" si="12"/>
        <v>0</v>
      </c>
      <c r="N34" s="56">
        <f t="shared" si="12"/>
        <v>0</v>
      </c>
      <c r="O34" s="56">
        <f t="shared" si="12"/>
        <v>0</v>
      </c>
      <c r="P34" s="56">
        <f t="shared" si="12"/>
        <v>0</v>
      </c>
      <c r="Q34" s="56"/>
      <c r="R34" s="57">
        <f t="shared" si="4"/>
        <v>0</v>
      </c>
      <c r="S34" s="20"/>
      <c r="X34" s="20"/>
    </row>
    <row r="35" spans="1:24" s="15" customFormat="1" ht="15">
      <c r="A35" s="48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50" t="s">
        <v>76</v>
      </c>
      <c r="C36" s="50"/>
      <c r="D36" s="1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15" t="s">
        <v>22</v>
      </c>
      <c r="D37" s="7">
        <v>40</v>
      </c>
      <c r="E37" s="56">
        <f>IF(E$7&gt;0,$D$37,0)</f>
        <v>0</v>
      </c>
      <c r="F37" s="56">
        <f aca="true" t="shared" si="13" ref="F37:P37">IF(F$7&gt;0,$D$37,0)</f>
        <v>0</v>
      </c>
      <c r="G37" s="56">
        <f t="shared" si="13"/>
        <v>0</v>
      </c>
      <c r="H37" s="56">
        <f t="shared" si="13"/>
        <v>0</v>
      </c>
      <c r="I37" s="56">
        <f t="shared" si="13"/>
        <v>0</v>
      </c>
      <c r="J37" s="56">
        <f t="shared" si="13"/>
        <v>0</v>
      </c>
      <c r="K37" s="56">
        <f t="shared" si="13"/>
        <v>0</v>
      </c>
      <c r="L37" s="56">
        <f t="shared" si="13"/>
        <v>0</v>
      </c>
      <c r="M37" s="56">
        <f t="shared" si="13"/>
        <v>0</v>
      </c>
      <c r="N37" s="56">
        <f t="shared" si="13"/>
        <v>0</v>
      </c>
      <c r="O37" s="56">
        <f t="shared" si="13"/>
        <v>0</v>
      </c>
      <c r="P37" s="56">
        <f t="shared" si="13"/>
        <v>0</v>
      </c>
      <c r="Q37" s="56"/>
      <c r="R37" s="56">
        <f t="shared" si="4"/>
        <v>0</v>
      </c>
      <c r="S37" s="20"/>
    </row>
    <row r="38" spans="1:19" ht="15.75" thickBot="1">
      <c r="A38" s="48"/>
      <c r="B38" s="15" t="s">
        <v>23</v>
      </c>
      <c r="D38" s="8">
        <v>0.08231</v>
      </c>
      <c r="E38" s="56">
        <f aca="true" t="shared" si="14" ref="E38:P38">E7*$D$38</f>
        <v>0</v>
      </c>
      <c r="F38" s="56">
        <f t="shared" si="14"/>
        <v>0</v>
      </c>
      <c r="G38" s="56">
        <f t="shared" si="14"/>
        <v>0</v>
      </c>
      <c r="H38" s="56">
        <f t="shared" si="14"/>
        <v>0</v>
      </c>
      <c r="I38" s="56">
        <f t="shared" si="14"/>
        <v>0</v>
      </c>
      <c r="J38" s="56">
        <f t="shared" si="14"/>
        <v>0</v>
      </c>
      <c r="K38" s="56">
        <f t="shared" si="14"/>
        <v>0</v>
      </c>
      <c r="L38" s="56">
        <f t="shared" si="14"/>
        <v>0</v>
      </c>
      <c r="M38" s="56">
        <f t="shared" si="14"/>
        <v>0</v>
      </c>
      <c r="N38" s="56">
        <f t="shared" si="14"/>
        <v>0</v>
      </c>
      <c r="O38" s="56">
        <f t="shared" si="14"/>
        <v>0</v>
      </c>
      <c r="P38" s="56">
        <f t="shared" si="14"/>
        <v>0</v>
      </c>
      <c r="Q38" s="56"/>
      <c r="R38" s="56">
        <f t="shared" si="4"/>
        <v>0</v>
      </c>
      <c r="S38" s="20"/>
    </row>
    <row r="39" spans="1:19" ht="15.75" thickBot="1">
      <c r="A39" s="48"/>
      <c r="B39" s="15"/>
      <c r="D39" s="9" t="s">
        <v>24</v>
      </c>
      <c r="E39" s="56">
        <f aca="true" t="shared" si="15" ref="E39:P39">E37+E38</f>
        <v>0</v>
      </c>
      <c r="F39" s="56">
        <f t="shared" si="15"/>
        <v>0</v>
      </c>
      <c r="G39" s="56">
        <f t="shared" si="15"/>
        <v>0</v>
      </c>
      <c r="H39" s="56">
        <f t="shared" si="15"/>
        <v>0</v>
      </c>
      <c r="I39" s="56">
        <f t="shared" si="15"/>
        <v>0</v>
      </c>
      <c r="J39" s="56">
        <f t="shared" si="15"/>
        <v>0</v>
      </c>
      <c r="K39" s="56">
        <f t="shared" si="15"/>
        <v>0</v>
      </c>
      <c r="L39" s="56">
        <f t="shared" si="15"/>
        <v>0</v>
      </c>
      <c r="M39" s="56">
        <f t="shared" si="15"/>
        <v>0</v>
      </c>
      <c r="N39" s="56">
        <f t="shared" si="15"/>
        <v>0</v>
      </c>
      <c r="O39" s="56">
        <f t="shared" si="15"/>
        <v>0</v>
      </c>
      <c r="P39" s="56">
        <f t="shared" si="15"/>
        <v>0</v>
      </c>
      <c r="Q39" s="56"/>
      <c r="R39" s="57">
        <f t="shared" si="4"/>
        <v>0</v>
      </c>
      <c r="S39" s="20"/>
    </row>
    <row r="40" spans="1:19" s="15" customFormat="1" ht="15">
      <c r="A40" s="48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50" t="s">
        <v>71</v>
      </c>
      <c r="C41" s="50"/>
      <c r="D41" s="1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15" t="s">
        <v>22</v>
      </c>
      <c r="D42" s="7">
        <v>90</v>
      </c>
      <c r="E42" s="56">
        <f>IF(E$7&gt;0,$D$42,0)</f>
        <v>0</v>
      </c>
      <c r="F42" s="56">
        <f aca="true" t="shared" si="16" ref="F42:P42">IF(F$7&gt;0,$D$42,0)</f>
        <v>0</v>
      </c>
      <c r="G42" s="56">
        <f t="shared" si="16"/>
        <v>0</v>
      </c>
      <c r="H42" s="56">
        <f t="shared" si="16"/>
        <v>0</v>
      </c>
      <c r="I42" s="56">
        <f t="shared" si="16"/>
        <v>0</v>
      </c>
      <c r="J42" s="56">
        <f t="shared" si="16"/>
        <v>0</v>
      </c>
      <c r="K42" s="56">
        <f t="shared" si="16"/>
        <v>0</v>
      </c>
      <c r="L42" s="56">
        <f t="shared" si="16"/>
        <v>0</v>
      </c>
      <c r="M42" s="56">
        <f t="shared" si="16"/>
        <v>0</v>
      </c>
      <c r="N42" s="56">
        <f t="shared" si="16"/>
        <v>0</v>
      </c>
      <c r="O42" s="56">
        <f t="shared" si="16"/>
        <v>0</v>
      </c>
      <c r="P42" s="56">
        <f t="shared" si="16"/>
        <v>0</v>
      </c>
      <c r="Q42" s="56"/>
      <c r="R42" s="56">
        <f t="shared" si="4"/>
        <v>0</v>
      </c>
      <c r="S42" s="20"/>
    </row>
    <row r="43" spans="1:19" ht="15">
      <c r="A43" s="48"/>
      <c r="B43" s="15" t="s">
        <v>23</v>
      </c>
      <c r="D43" s="8">
        <v>0.03564</v>
      </c>
      <c r="E43" s="56">
        <f aca="true" t="shared" si="17" ref="E43:P43">$D$43*E7</f>
        <v>0</v>
      </c>
      <c r="F43" s="56">
        <f t="shared" si="17"/>
        <v>0</v>
      </c>
      <c r="G43" s="56">
        <f t="shared" si="17"/>
        <v>0</v>
      </c>
      <c r="H43" s="56">
        <f t="shared" si="17"/>
        <v>0</v>
      </c>
      <c r="I43" s="56">
        <f t="shared" si="17"/>
        <v>0</v>
      </c>
      <c r="J43" s="56">
        <f t="shared" si="17"/>
        <v>0</v>
      </c>
      <c r="K43" s="56">
        <f t="shared" si="17"/>
        <v>0</v>
      </c>
      <c r="L43" s="56">
        <f t="shared" si="17"/>
        <v>0</v>
      </c>
      <c r="M43" s="56">
        <f t="shared" si="17"/>
        <v>0</v>
      </c>
      <c r="N43" s="56">
        <f t="shared" si="17"/>
        <v>0</v>
      </c>
      <c r="O43" s="56">
        <f t="shared" si="17"/>
        <v>0</v>
      </c>
      <c r="P43" s="56">
        <f t="shared" si="17"/>
        <v>0</v>
      </c>
      <c r="Q43" s="56"/>
      <c r="R43" s="56">
        <f t="shared" si="4"/>
        <v>0</v>
      </c>
      <c r="S43" s="20"/>
    </row>
    <row r="44" spans="1:19" ht="30">
      <c r="A44" s="48"/>
      <c r="B44" s="5" t="s">
        <v>25</v>
      </c>
      <c r="C44" s="5"/>
      <c r="D44" s="7">
        <v>15.3</v>
      </c>
      <c r="E44" s="56">
        <f>E10*$D$44</f>
        <v>0</v>
      </c>
      <c r="F44" s="56">
        <f>F10*$D$44</f>
        <v>0</v>
      </c>
      <c r="G44" s="56">
        <f>G10*$D$44</f>
        <v>0</v>
      </c>
      <c r="H44" s="56"/>
      <c r="I44" s="56"/>
      <c r="J44" s="56"/>
      <c r="K44" s="56"/>
      <c r="L44" s="56"/>
      <c r="M44" s="56"/>
      <c r="N44" s="56"/>
      <c r="O44" s="56">
        <f>O10*$D$44</f>
        <v>0</v>
      </c>
      <c r="P44" s="56">
        <f>P10*$D$44</f>
        <v>0</v>
      </c>
      <c r="Q44" s="56"/>
      <c r="R44" s="56">
        <f t="shared" si="4"/>
        <v>0</v>
      </c>
      <c r="S44" s="20"/>
    </row>
    <row r="45" spans="1:19" ht="15">
      <c r="A45" s="48"/>
      <c r="B45" s="5" t="s">
        <v>39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s="15" customFormat="1" ht="30">
      <c r="A46" s="48"/>
      <c r="B46" s="5" t="s">
        <v>26</v>
      </c>
      <c r="C46" s="5"/>
      <c r="D46" s="7">
        <v>13.2</v>
      </c>
      <c r="E46" s="56"/>
      <c r="F46" s="56"/>
      <c r="G46" s="56"/>
      <c r="H46" s="56">
        <f>H10*$D$46</f>
        <v>0</v>
      </c>
      <c r="I46" s="56">
        <f aca="true" t="shared" si="18" ref="I46:N46">I10*$D$46</f>
        <v>0</v>
      </c>
      <c r="J46" s="56">
        <f t="shared" si="18"/>
        <v>0</v>
      </c>
      <c r="K46" s="56">
        <f t="shared" si="18"/>
        <v>0</v>
      </c>
      <c r="L46" s="56">
        <f t="shared" si="18"/>
        <v>0</v>
      </c>
      <c r="M46" s="56">
        <f t="shared" si="18"/>
        <v>0</v>
      </c>
      <c r="N46" s="56">
        <f t="shared" si="18"/>
        <v>0</v>
      </c>
      <c r="O46" s="56"/>
      <c r="P46" s="56"/>
      <c r="Q46" s="56"/>
      <c r="R46" s="56">
        <f t="shared" si="4"/>
        <v>0</v>
      </c>
      <c r="S46" s="20"/>
    </row>
    <row r="47" spans="1:24" ht="15">
      <c r="A47" s="48"/>
      <c r="B47" s="5" t="s">
        <v>39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s="15" customFormat="1" ht="15">
      <c r="A48" s="48"/>
      <c r="B48" s="5" t="s">
        <v>37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5">
      <c r="A49" s="48"/>
      <c r="B49" s="15"/>
      <c r="D49" s="9" t="s">
        <v>24</v>
      </c>
      <c r="E49" s="56">
        <f>SUM(E42:E48)</f>
        <v>0</v>
      </c>
      <c r="F49" s="56">
        <f aca="true" t="shared" si="21" ref="F49:P49">SUM(F42:F48)</f>
        <v>0</v>
      </c>
      <c r="G49" s="56">
        <f t="shared" si="21"/>
        <v>0</v>
      </c>
      <c r="H49" s="56">
        <f t="shared" si="21"/>
        <v>0</v>
      </c>
      <c r="I49" s="56">
        <f t="shared" si="21"/>
        <v>0</v>
      </c>
      <c r="J49" s="56">
        <f t="shared" si="21"/>
        <v>0</v>
      </c>
      <c r="K49" s="56">
        <f t="shared" si="21"/>
        <v>0</v>
      </c>
      <c r="L49" s="56">
        <f t="shared" si="21"/>
        <v>0</v>
      </c>
      <c r="M49" s="56">
        <f t="shared" si="21"/>
        <v>0</v>
      </c>
      <c r="N49" s="56">
        <f t="shared" si="21"/>
        <v>0</v>
      </c>
      <c r="O49" s="56">
        <f t="shared" si="21"/>
        <v>0</v>
      </c>
      <c r="P49" s="56">
        <f t="shared" si="21"/>
        <v>0</v>
      </c>
      <c r="Q49" s="56"/>
      <c r="R49" s="56">
        <f t="shared" si="4"/>
        <v>0</v>
      </c>
      <c r="S49" s="20"/>
      <c r="X49" s="20"/>
    </row>
    <row r="50" spans="1:24" ht="15">
      <c r="A50" s="48"/>
      <c r="B50" s="15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7" t="s">
        <v>72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15" t="s">
        <v>22</v>
      </c>
      <c r="D52" s="7">
        <v>90</v>
      </c>
      <c r="E52" s="56">
        <f>IF(E$7&gt;0,$D$52,0)</f>
        <v>0</v>
      </c>
      <c r="F52" s="56">
        <f aca="true" t="shared" si="22" ref="F52:P52">IF(F$7&gt;0,$D$52,0)</f>
        <v>0</v>
      </c>
      <c r="G52" s="56">
        <f t="shared" si="22"/>
        <v>0</v>
      </c>
      <c r="H52" s="56">
        <f t="shared" si="22"/>
        <v>0</v>
      </c>
      <c r="I52" s="56">
        <f t="shared" si="22"/>
        <v>0</v>
      </c>
      <c r="J52" s="56">
        <f t="shared" si="22"/>
        <v>0</v>
      </c>
      <c r="K52" s="56">
        <f t="shared" si="22"/>
        <v>0</v>
      </c>
      <c r="L52" s="56">
        <f t="shared" si="22"/>
        <v>0</v>
      </c>
      <c r="M52" s="56">
        <f t="shared" si="22"/>
        <v>0</v>
      </c>
      <c r="N52" s="56">
        <f t="shared" si="22"/>
        <v>0</v>
      </c>
      <c r="O52" s="56">
        <f t="shared" si="22"/>
        <v>0</v>
      </c>
      <c r="P52" s="56">
        <f t="shared" si="22"/>
        <v>0</v>
      </c>
      <c r="Q52" s="56"/>
      <c r="R52" s="56">
        <f t="shared" si="4"/>
        <v>0</v>
      </c>
      <c r="S52" s="20"/>
      <c r="X52" s="20"/>
    </row>
    <row r="53" spans="1:24" ht="15">
      <c r="A53" s="48"/>
      <c r="B53" s="15" t="s">
        <v>23</v>
      </c>
      <c r="D53" s="8">
        <v>0.0357</v>
      </c>
      <c r="E53" s="56">
        <f aca="true" t="shared" si="23" ref="E53:P53">$D$53*E7</f>
        <v>0</v>
      </c>
      <c r="F53" s="56">
        <f t="shared" si="23"/>
        <v>0</v>
      </c>
      <c r="G53" s="56">
        <f t="shared" si="23"/>
        <v>0</v>
      </c>
      <c r="H53" s="56">
        <f t="shared" si="23"/>
        <v>0</v>
      </c>
      <c r="I53" s="56">
        <f t="shared" si="23"/>
        <v>0</v>
      </c>
      <c r="J53" s="56">
        <f t="shared" si="23"/>
        <v>0</v>
      </c>
      <c r="K53" s="56">
        <f t="shared" si="23"/>
        <v>0</v>
      </c>
      <c r="L53" s="56">
        <f t="shared" si="23"/>
        <v>0</v>
      </c>
      <c r="M53" s="56">
        <f t="shared" si="23"/>
        <v>0</v>
      </c>
      <c r="N53" s="56">
        <f t="shared" si="23"/>
        <v>0</v>
      </c>
      <c r="O53" s="56">
        <f t="shared" si="23"/>
        <v>0</v>
      </c>
      <c r="P53" s="56">
        <f t="shared" si="23"/>
        <v>0</v>
      </c>
      <c r="Q53" s="56"/>
      <c r="R53" s="56">
        <f t="shared" si="4"/>
        <v>0</v>
      </c>
      <c r="S53" s="20"/>
      <c r="X53" s="20"/>
    </row>
    <row r="54" spans="1:19" s="15" customFormat="1" ht="30">
      <c r="A54" s="48"/>
      <c r="B54" s="5" t="s">
        <v>25</v>
      </c>
      <c r="C54" s="5"/>
      <c r="D54" s="7">
        <v>18.01</v>
      </c>
      <c r="E54" s="56">
        <f>E10*$D$54</f>
        <v>0</v>
      </c>
      <c r="F54" s="56">
        <f>F10*$D$54</f>
        <v>0</v>
      </c>
      <c r="G54" s="56">
        <f>G10*$D$54</f>
        <v>0</v>
      </c>
      <c r="H54" s="56"/>
      <c r="I54" s="56"/>
      <c r="J54" s="56"/>
      <c r="K54" s="56"/>
      <c r="L54" s="56"/>
      <c r="M54" s="56"/>
      <c r="N54" s="56"/>
      <c r="O54" s="56">
        <f>$D$54*O10</f>
        <v>0</v>
      </c>
      <c r="P54" s="56">
        <f>$D$54*P10</f>
        <v>0</v>
      </c>
      <c r="Q54" s="56"/>
      <c r="R54" s="56">
        <f t="shared" si="4"/>
        <v>0</v>
      </c>
      <c r="S54" s="20"/>
    </row>
    <row r="55" spans="1:19" ht="15">
      <c r="A55" s="48"/>
      <c r="B55" s="5" t="s">
        <v>39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s="15" customFormat="1" ht="30">
      <c r="A56" s="48"/>
      <c r="B56" s="5" t="s">
        <v>26</v>
      </c>
      <c r="C56" s="5"/>
      <c r="D56" s="7">
        <v>15.91</v>
      </c>
      <c r="E56" s="56"/>
      <c r="F56" s="56"/>
      <c r="G56" s="56"/>
      <c r="H56" s="56">
        <f>H10*$D$56</f>
        <v>0</v>
      </c>
      <c r="I56" s="56">
        <f aca="true" t="shared" si="24" ref="I56:N56">I10*$D$56</f>
        <v>0</v>
      </c>
      <c r="J56" s="56">
        <f t="shared" si="24"/>
        <v>0</v>
      </c>
      <c r="K56" s="56">
        <f t="shared" si="24"/>
        <v>0</v>
      </c>
      <c r="L56" s="56">
        <f t="shared" si="24"/>
        <v>0</v>
      </c>
      <c r="M56" s="56">
        <f t="shared" si="24"/>
        <v>0</v>
      </c>
      <c r="N56" s="56">
        <f t="shared" si="24"/>
        <v>0</v>
      </c>
      <c r="O56" s="56"/>
      <c r="P56" s="56"/>
      <c r="Q56" s="56"/>
      <c r="R56" s="56">
        <f t="shared" si="4"/>
        <v>0</v>
      </c>
      <c r="S56" s="22"/>
    </row>
    <row r="57" spans="1:19" ht="15">
      <c r="A57" s="48"/>
      <c r="B57" s="5" t="s">
        <v>39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5" t="s">
        <v>37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5.75" thickBot="1">
      <c r="A59" s="48"/>
      <c r="B59" s="15"/>
      <c r="D59" s="9" t="s">
        <v>24</v>
      </c>
      <c r="E59" s="56">
        <f>SUM(E52:E58)</f>
        <v>0</v>
      </c>
      <c r="F59" s="56">
        <f aca="true" t="shared" si="27" ref="F59:P59">SUM(F52:F58)</f>
        <v>0</v>
      </c>
      <c r="G59" s="56">
        <f t="shared" si="27"/>
        <v>0</v>
      </c>
      <c r="H59" s="56">
        <f t="shared" si="27"/>
        <v>0</v>
      </c>
      <c r="I59" s="56">
        <f t="shared" si="27"/>
        <v>0</v>
      </c>
      <c r="J59" s="56">
        <f t="shared" si="27"/>
        <v>0</v>
      </c>
      <c r="K59" s="56">
        <f t="shared" si="27"/>
        <v>0</v>
      </c>
      <c r="L59" s="56">
        <f t="shared" si="27"/>
        <v>0</v>
      </c>
      <c r="M59" s="56">
        <f t="shared" si="27"/>
        <v>0</v>
      </c>
      <c r="N59" s="56">
        <f t="shared" si="27"/>
        <v>0</v>
      </c>
      <c r="O59" s="56">
        <f t="shared" si="27"/>
        <v>0</v>
      </c>
      <c r="P59" s="56">
        <f t="shared" si="27"/>
        <v>0</v>
      </c>
      <c r="Q59" s="56"/>
      <c r="R59" s="57">
        <f t="shared" si="4"/>
        <v>0</v>
      </c>
      <c r="S59" s="20"/>
    </row>
    <row r="60" spans="1:19" ht="15">
      <c r="A60" s="48"/>
      <c r="B60" s="15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50" t="s">
        <v>73</v>
      </c>
      <c r="C61" s="50"/>
      <c r="D61" s="1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15" t="s">
        <v>22</v>
      </c>
      <c r="D62" s="7">
        <v>200</v>
      </c>
      <c r="E62" s="56">
        <f>IF(E$7&gt;0,$D$62,0)</f>
        <v>0</v>
      </c>
      <c r="F62" s="56">
        <f aca="true" t="shared" si="28" ref="F62:P62">IF(F$7&gt;0,$D$62,0)</f>
        <v>0</v>
      </c>
      <c r="G62" s="56">
        <f t="shared" si="28"/>
        <v>0</v>
      </c>
      <c r="H62" s="56">
        <f t="shared" si="28"/>
        <v>0</v>
      </c>
      <c r="I62" s="56">
        <f t="shared" si="28"/>
        <v>0</v>
      </c>
      <c r="J62" s="56">
        <f t="shared" si="28"/>
        <v>0</v>
      </c>
      <c r="K62" s="56">
        <f t="shared" si="28"/>
        <v>0</v>
      </c>
      <c r="L62" s="56">
        <f t="shared" si="28"/>
        <v>0</v>
      </c>
      <c r="M62" s="56">
        <f t="shared" si="28"/>
        <v>0</v>
      </c>
      <c r="N62" s="56">
        <f t="shared" si="28"/>
        <v>0</v>
      </c>
      <c r="O62" s="56">
        <f t="shared" si="28"/>
        <v>0</v>
      </c>
      <c r="P62" s="56">
        <f t="shared" si="28"/>
        <v>0</v>
      </c>
      <c r="Q62" s="56"/>
      <c r="R62" s="56">
        <f aca="true" t="shared" si="29" ref="R62:R71">SUM(E62:P62)</f>
        <v>0</v>
      </c>
      <c r="S62" s="20"/>
    </row>
    <row r="63" spans="1:19" s="15" customFormat="1" ht="15">
      <c r="A63" s="48"/>
      <c r="B63" s="15" t="s">
        <v>23</v>
      </c>
      <c r="D63" s="8">
        <v>0.03773</v>
      </c>
      <c r="E63" s="56">
        <f aca="true" t="shared" si="30" ref="E63:P63">$D$63*E7</f>
        <v>0</v>
      </c>
      <c r="F63" s="56">
        <f t="shared" si="30"/>
        <v>0</v>
      </c>
      <c r="G63" s="56">
        <f t="shared" si="30"/>
        <v>0</v>
      </c>
      <c r="H63" s="56">
        <f t="shared" si="30"/>
        <v>0</v>
      </c>
      <c r="I63" s="56">
        <f t="shared" si="30"/>
        <v>0</v>
      </c>
      <c r="J63" s="56">
        <f t="shared" si="30"/>
        <v>0</v>
      </c>
      <c r="K63" s="56">
        <f t="shared" si="30"/>
        <v>0</v>
      </c>
      <c r="L63" s="56">
        <f t="shared" si="30"/>
        <v>0</v>
      </c>
      <c r="M63" s="56">
        <f t="shared" si="30"/>
        <v>0</v>
      </c>
      <c r="N63" s="56">
        <f t="shared" si="30"/>
        <v>0</v>
      </c>
      <c r="O63" s="56">
        <f t="shared" si="30"/>
        <v>0</v>
      </c>
      <c r="P63" s="56">
        <f t="shared" si="30"/>
        <v>0</v>
      </c>
      <c r="Q63" s="56"/>
      <c r="R63" s="56">
        <f t="shared" si="29"/>
        <v>0</v>
      </c>
      <c r="S63" s="20"/>
    </row>
    <row r="64" spans="1:19" ht="15">
      <c r="A64" s="48"/>
      <c r="B64" s="15" t="s">
        <v>27</v>
      </c>
      <c r="D64" s="7">
        <v>4.55</v>
      </c>
      <c r="E64" s="56">
        <f aca="true" t="shared" si="31" ref="E64:P64">$D$64*E10</f>
        <v>0</v>
      </c>
      <c r="F64" s="56">
        <f t="shared" si="31"/>
        <v>0</v>
      </c>
      <c r="G64" s="56">
        <f t="shared" si="31"/>
        <v>0</v>
      </c>
      <c r="H64" s="56">
        <f t="shared" si="31"/>
        <v>0</v>
      </c>
      <c r="I64" s="56">
        <f t="shared" si="31"/>
        <v>0</v>
      </c>
      <c r="J64" s="56">
        <f t="shared" si="31"/>
        <v>0</v>
      </c>
      <c r="K64" s="56">
        <f t="shared" si="31"/>
        <v>0</v>
      </c>
      <c r="L64" s="56">
        <f t="shared" si="31"/>
        <v>0</v>
      </c>
      <c r="M64" s="56">
        <f t="shared" si="31"/>
        <v>0</v>
      </c>
      <c r="N64" s="56">
        <f t="shared" si="31"/>
        <v>0</v>
      </c>
      <c r="O64" s="56">
        <f t="shared" si="31"/>
        <v>0</v>
      </c>
      <c r="P64" s="56">
        <f t="shared" si="31"/>
        <v>0</v>
      </c>
      <c r="Q64" s="56"/>
      <c r="R64" s="56">
        <f t="shared" si="29"/>
        <v>0</v>
      </c>
      <c r="S64" s="20"/>
    </row>
    <row r="65" spans="1:19" s="15" customFormat="1" ht="15">
      <c r="A65" s="48"/>
      <c r="B65" s="5" t="s">
        <v>39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15" t="s">
        <v>28</v>
      </c>
      <c r="D66" s="7">
        <v>2.95</v>
      </c>
      <c r="E66" s="56">
        <f aca="true" t="shared" si="33" ref="E66:P66">$D$66*E11</f>
        <v>0</v>
      </c>
      <c r="F66" s="56">
        <f t="shared" si="33"/>
        <v>0</v>
      </c>
      <c r="G66" s="56">
        <f t="shared" si="33"/>
        <v>0</v>
      </c>
      <c r="H66" s="56">
        <f t="shared" si="33"/>
        <v>0</v>
      </c>
      <c r="I66" s="56">
        <f t="shared" si="33"/>
        <v>0</v>
      </c>
      <c r="J66" s="56">
        <f t="shared" si="33"/>
        <v>0</v>
      </c>
      <c r="K66" s="56">
        <f t="shared" si="33"/>
        <v>0</v>
      </c>
      <c r="L66" s="56">
        <f t="shared" si="33"/>
        <v>0</v>
      </c>
      <c r="M66" s="56">
        <f t="shared" si="33"/>
        <v>0</v>
      </c>
      <c r="N66" s="56">
        <f t="shared" si="33"/>
        <v>0</v>
      </c>
      <c r="O66" s="56">
        <f t="shared" si="33"/>
        <v>0</v>
      </c>
      <c r="P66" s="56">
        <f t="shared" si="33"/>
        <v>0</v>
      </c>
      <c r="Q66" s="56"/>
      <c r="R66" s="56">
        <f t="shared" si="29"/>
        <v>0</v>
      </c>
      <c r="S66" s="20"/>
    </row>
    <row r="67" spans="1:19" ht="15">
      <c r="A67" s="48"/>
      <c r="B67" s="5" t="s">
        <v>39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15" t="s">
        <v>29</v>
      </c>
      <c r="D68" s="7">
        <v>3.62</v>
      </c>
      <c r="E68" s="56">
        <f aca="true" t="shared" si="35" ref="E68:P68">$D$68*E12</f>
        <v>0</v>
      </c>
      <c r="F68" s="56">
        <f t="shared" si="35"/>
        <v>0</v>
      </c>
      <c r="G68" s="56">
        <f t="shared" si="35"/>
        <v>0</v>
      </c>
      <c r="H68" s="56">
        <f t="shared" si="35"/>
        <v>0</v>
      </c>
      <c r="I68" s="56">
        <f t="shared" si="35"/>
        <v>0</v>
      </c>
      <c r="J68" s="56">
        <f t="shared" si="35"/>
        <v>0</v>
      </c>
      <c r="K68" s="56">
        <f t="shared" si="35"/>
        <v>0</v>
      </c>
      <c r="L68" s="56">
        <f t="shared" si="35"/>
        <v>0</v>
      </c>
      <c r="M68" s="56">
        <f t="shared" si="35"/>
        <v>0</v>
      </c>
      <c r="N68" s="56">
        <f t="shared" si="35"/>
        <v>0</v>
      </c>
      <c r="O68" s="56">
        <f t="shared" si="35"/>
        <v>0</v>
      </c>
      <c r="P68" s="56">
        <f t="shared" si="35"/>
        <v>0</v>
      </c>
      <c r="Q68" s="56"/>
      <c r="R68" s="56">
        <f t="shared" si="29"/>
        <v>0</v>
      </c>
      <c r="S68" s="20"/>
    </row>
    <row r="69" spans="1:19" ht="15">
      <c r="A69" s="48"/>
      <c r="B69" s="5" t="s">
        <v>39</v>
      </c>
      <c r="C69" s="5"/>
      <c r="D69" s="7"/>
      <c r="E69" s="56">
        <f>IF(E$7&gt;0,IF(E$12&gt;250,IF(E$12&gt;$B$12*0.75,0,(0.75*$B$12*$D$68-E$12*$D$68)),250*$D$68-E$12*$D$68),0)</f>
        <v>0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0</v>
      </c>
      <c r="S69" s="20"/>
    </row>
    <row r="70" spans="1:19" ht="15">
      <c r="A70" s="48"/>
      <c r="B70" s="5" t="s">
        <v>37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5">
      <c r="A71" s="48"/>
      <c r="B71" s="15"/>
      <c r="D71" s="9" t="s">
        <v>24</v>
      </c>
      <c r="E71" s="56">
        <f>SUM(E62:E70)</f>
        <v>0</v>
      </c>
      <c r="F71" s="56">
        <f aca="true" t="shared" si="38" ref="F71:P71">SUM(F62:F70)</f>
        <v>0</v>
      </c>
      <c r="G71" s="56">
        <f t="shared" si="38"/>
        <v>0</v>
      </c>
      <c r="H71" s="56">
        <f t="shared" si="38"/>
        <v>0</v>
      </c>
      <c r="I71" s="56">
        <f t="shared" si="38"/>
        <v>0</v>
      </c>
      <c r="J71" s="56">
        <f t="shared" si="38"/>
        <v>0</v>
      </c>
      <c r="K71" s="56">
        <f t="shared" si="38"/>
        <v>0</v>
      </c>
      <c r="L71" s="56">
        <f t="shared" si="38"/>
        <v>0</v>
      </c>
      <c r="M71" s="56">
        <f t="shared" si="38"/>
        <v>0</v>
      </c>
      <c r="N71" s="56">
        <f t="shared" si="38"/>
        <v>0</v>
      </c>
      <c r="O71" s="56">
        <f t="shared" si="38"/>
        <v>0</v>
      </c>
      <c r="P71" s="56">
        <f t="shared" si="38"/>
        <v>0</v>
      </c>
      <c r="Q71" s="56"/>
      <c r="R71" s="56">
        <f t="shared" si="29"/>
        <v>0</v>
      </c>
      <c r="S71" s="20"/>
    </row>
    <row r="72" spans="1:19" s="15" customFormat="1" ht="15">
      <c r="A72" s="48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50" t="s">
        <v>74</v>
      </c>
      <c r="C73" s="50"/>
      <c r="D73" s="15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1:18" ht="15">
      <c r="A74" s="15"/>
      <c r="B74" s="15" t="s">
        <v>22</v>
      </c>
      <c r="D74" s="7">
        <v>200</v>
      </c>
      <c r="E74" s="56">
        <f>IF(E$7&gt;0,$D$74,0)</f>
        <v>0</v>
      </c>
      <c r="F74" s="56">
        <f aca="true" t="shared" si="39" ref="F74:P74">IF(F$7&gt;0,$D$74,0)</f>
        <v>0</v>
      </c>
      <c r="G74" s="56">
        <f t="shared" si="39"/>
        <v>0</v>
      </c>
      <c r="H74" s="56">
        <f t="shared" si="39"/>
        <v>0</v>
      </c>
      <c r="I74" s="56">
        <f t="shared" si="39"/>
        <v>0</v>
      </c>
      <c r="J74" s="56">
        <f t="shared" si="39"/>
        <v>0</v>
      </c>
      <c r="K74" s="56">
        <f t="shared" si="39"/>
        <v>0</v>
      </c>
      <c r="L74" s="56">
        <f t="shared" si="39"/>
        <v>0</v>
      </c>
      <c r="M74" s="56">
        <f t="shared" si="39"/>
        <v>0</v>
      </c>
      <c r="N74" s="56">
        <f t="shared" si="39"/>
        <v>0</v>
      </c>
      <c r="O74" s="56">
        <f t="shared" si="39"/>
        <v>0</v>
      </c>
      <c r="P74" s="56">
        <f t="shared" si="39"/>
        <v>0</v>
      </c>
      <c r="Q74" s="56"/>
      <c r="R74" s="56">
        <f aca="true" t="shared" si="40" ref="R74:R83">SUM(E74:P74)</f>
        <v>0</v>
      </c>
    </row>
    <row r="75" spans="1:18" ht="15">
      <c r="A75" s="15"/>
      <c r="B75" s="15" t="s">
        <v>23</v>
      </c>
      <c r="D75" s="8">
        <v>0.03526</v>
      </c>
      <c r="E75" s="56">
        <f aca="true" t="shared" si="41" ref="E75:P75">$D$75*E7</f>
        <v>0</v>
      </c>
      <c r="F75" s="56">
        <f t="shared" si="41"/>
        <v>0</v>
      </c>
      <c r="G75" s="56">
        <f t="shared" si="41"/>
        <v>0</v>
      </c>
      <c r="H75" s="56">
        <f t="shared" si="41"/>
        <v>0</v>
      </c>
      <c r="I75" s="56">
        <f t="shared" si="41"/>
        <v>0</v>
      </c>
      <c r="J75" s="56">
        <f t="shared" si="41"/>
        <v>0</v>
      </c>
      <c r="K75" s="56">
        <f t="shared" si="41"/>
        <v>0</v>
      </c>
      <c r="L75" s="56">
        <f t="shared" si="41"/>
        <v>0</v>
      </c>
      <c r="M75" s="56">
        <f t="shared" si="41"/>
        <v>0</v>
      </c>
      <c r="N75" s="56">
        <f t="shared" si="41"/>
        <v>0</v>
      </c>
      <c r="O75" s="56">
        <f t="shared" si="41"/>
        <v>0</v>
      </c>
      <c r="P75" s="56">
        <f t="shared" si="41"/>
        <v>0</v>
      </c>
      <c r="Q75" s="56"/>
      <c r="R75" s="56">
        <f t="shared" si="40"/>
        <v>0</v>
      </c>
    </row>
    <row r="76" spans="1:18" ht="15">
      <c r="A76" s="15"/>
      <c r="B76" s="15" t="s">
        <v>27</v>
      </c>
      <c r="D76" s="7">
        <v>5.92</v>
      </c>
      <c r="E76" s="56">
        <f aca="true" t="shared" si="42" ref="E76:P76">$D$76*E10</f>
        <v>0</v>
      </c>
      <c r="F76" s="56">
        <f t="shared" si="42"/>
        <v>0</v>
      </c>
      <c r="G76" s="56">
        <f t="shared" si="42"/>
        <v>0</v>
      </c>
      <c r="H76" s="56">
        <f t="shared" si="42"/>
        <v>0</v>
      </c>
      <c r="I76" s="56">
        <f t="shared" si="42"/>
        <v>0</v>
      </c>
      <c r="J76" s="56">
        <f t="shared" si="42"/>
        <v>0</v>
      </c>
      <c r="K76" s="56">
        <f t="shared" si="42"/>
        <v>0</v>
      </c>
      <c r="L76" s="56">
        <f t="shared" si="42"/>
        <v>0</v>
      </c>
      <c r="M76" s="56">
        <f t="shared" si="42"/>
        <v>0</v>
      </c>
      <c r="N76" s="56">
        <f t="shared" si="42"/>
        <v>0</v>
      </c>
      <c r="O76" s="56">
        <f t="shared" si="42"/>
        <v>0</v>
      </c>
      <c r="P76" s="56">
        <f t="shared" si="42"/>
        <v>0</v>
      </c>
      <c r="Q76" s="56"/>
      <c r="R76" s="56">
        <f t="shared" si="40"/>
        <v>0</v>
      </c>
    </row>
    <row r="77" spans="1:18" ht="15">
      <c r="A77" s="15"/>
      <c r="B77" s="5" t="s">
        <v>39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1:18" ht="15">
      <c r="A78" s="15"/>
      <c r="B78" s="15" t="s">
        <v>28</v>
      </c>
      <c r="D78" s="7">
        <v>4.32</v>
      </c>
      <c r="E78" s="56">
        <f aca="true" t="shared" si="44" ref="E78:P78">$D$78*E11</f>
        <v>0</v>
      </c>
      <c r="F78" s="56">
        <f t="shared" si="44"/>
        <v>0</v>
      </c>
      <c r="G78" s="56">
        <f t="shared" si="44"/>
        <v>0</v>
      </c>
      <c r="H78" s="56">
        <f t="shared" si="44"/>
        <v>0</v>
      </c>
      <c r="I78" s="56">
        <f t="shared" si="44"/>
        <v>0</v>
      </c>
      <c r="J78" s="56">
        <f t="shared" si="44"/>
        <v>0</v>
      </c>
      <c r="K78" s="56">
        <f t="shared" si="44"/>
        <v>0</v>
      </c>
      <c r="L78" s="56">
        <f t="shared" si="44"/>
        <v>0</v>
      </c>
      <c r="M78" s="56">
        <f t="shared" si="44"/>
        <v>0</v>
      </c>
      <c r="N78" s="56">
        <f t="shared" si="44"/>
        <v>0</v>
      </c>
      <c r="O78" s="56">
        <f t="shared" si="44"/>
        <v>0</v>
      </c>
      <c r="P78" s="56">
        <f t="shared" si="44"/>
        <v>0</v>
      </c>
      <c r="Q78" s="56"/>
      <c r="R78" s="56">
        <f t="shared" si="40"/>
        <v>0</v>
      </c>
    </row>
    <row r="79" spans="1:18" ht="15">
      <c r="A79" s="15"/>
      <c r="B79" s="5" t="s">
        <v>39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1:18" ht="15">
      <c r="A80" s="15"/>
      <c r="B80" s="15" t="s">
        <v>29</v>
      </c>
      <c r="D80" s="7">
        <v>4.99</v>
      </c>
      <c r="E80" s="56">
        <f aca="true" t="shared" si="46" ref="E80:P80">$D$80*E12</f>
        <v>0</v>
      </c>
      <c r="F80" s="56">
        <f t="shared" si="46"/>
        <v>0</v>
      </c>
      <c r="G80" s="56">
        <f t="shared" si="46"/>
        <v>0</v>
      </c>
      <c r="H80" s="56">
        <f t="shared" si="46"/>
        <v>0</v>
      </c>
      <c r="I80" s="56">
        <f t="shared" si="46"/>
        <v>0</v>
      </c>
      <c r="J80" s="56">
        <f t="shared" si="46"/>
        <v>0</v>
      </c>
      <c r="K80" s="56">
        <f t="shared" si="46"/>
        <v>0</v>
      </c>
      <c r="L80" s="56">
        <f t="shared" si="46"/>
        <v>0</v>
      </c>
      <c r="M80" s="56">
        <f t="shared" si="46"/>
        <v>0</v>
      </c>
      <c r="N80" s="56">
        <f t="shared" si="46"/>
        <v>0</v>
      </c>
      <c r="O80" s="56">
        <f t="shared" si="46"/>
        <v>0</v>
      </c>
      <c r="P80" s="56">
        <f t="shared" si="46"/>
        <v>0</v>
      </c>
      <c r="Q80" s="56"/>
      <c r="R80" s="56">
        <f t="shared" si="40"/>
        <v>0</v>
      </c>
    </row>
    <row r="81" spans="1:18" ht="15">
      <c r="A81" s="15"/>
      <c r="B81" s="5" t="s">
        <v>39</v>
      </c>
      <c r="C81" s="5"/>
      <c r="D81" s="7"/>
      <c r="E81" s="56">
        <f>IF(E$7&gt;0,IF(E12&gt;250,IF(E12&gt;$B$12*0.75,0,(0.75*$B$12*$D$80-E12*$D$80)),250*$D$80-E12*$D$80),0)</f>
        <v>0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0</v>
      </c>
    </row>
    <row r="82" spans="1:18" ht="15">
      <c r="A82" s="15"/>
      <c r="B82" s="5" t="s">
        <v>37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1:18" ht="15">
      <c r="A83" s="15"/>
      <c r="B83" s="15"/>
      <c r="D83" s="9" t="s">
        <v>24</v>
      </c>
      <c r="E83" s="56">
        <f>SUM(E74:E82)</f>
        <v>0</v>
      </c>
      <c r="F83" s="56">
        <f aca="true" t="shared" si="49" ref="F83:P83">SUM(F74:F82)</f>
        <v>0</v>
      </c>
      <c r="G83" s="56">
        <f t="shared" si="49"/>
        <v>0</v>
      </c>
      <c r="H83" s="56">
        <f t="shared" si="49"/>
        <v>0</v>
      </c>
      <c r="I83" s="56">
        <f t="shared" si="49"/>
        <v>0</v>
      </c>
      <c r="J83" s="56">
        <f t="shared" si="49"/>
        <v>0</v>
      </c>
      <c r="K83" s="56">
        <f t="shared" si="49"/>
        <v>0</v>
      </c>
      <c r="L83" s="56">
        <f t="shared" si="49"/>
        <v>0</v>
      </c>
      <c r="M83" s="56">
        <f t="shared" si="49"/>
        <v>0</v>
      </c>
      <c r="N83" s="56">
        <f t="shared" si="49"/>
        <v>0</v>
      </c>
      <c r="O83" s="56">
        <f t="shared" si="49"/>
        <v>0</v>
      </c>
      <c r="P83" s="56">
        <f t="shared" si="49"/>
        <v>0</v>
      </c>
      <c r="Q83" s="56"/>
      <c r="R83" s="56">
        <f t="shared" si="40"/>
        <v>0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5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B14:D14"/>
    <mergeCell ref="A14:A17"/>
    <mergeCell ref="B17:D17"/>
    <mergeCell ref="A1:D1"/>
    <mergeCell ref="A2:D2"/>
    <mergeCell ref="K1:L1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scale="4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486000</v>
      </c>
      <c r="F7" s="70">
        <v>478000</v>
      </c>
      <c r="G7" s="70">
        <v>579000</v>
      </c>
      <c r="H7" s="70">
        <v>449000</v>
      </c>
      <c r="I7" s="70">
        <v>401000</v>
      </c>
      <c r="J7" s="70">
        <v>350000</v>
      </c>
      <c r="K7" s="70">
        <v>447000</v>
      </c>
      <c r="L7" s="70">
        <v>392000</v>
      </c>
      <c r="M7" s="70">
        <v>416000</v>
      </c>
      <c r="N7" s="70">
        <v>334000</v>
      </c>
      <c r="O7" s="70">
        <v>479000</v>
      </c>
      <c r="P7" s="70">
        <v>476000</v>
      </c>
      <c r="R7" s="41">
        <f>SUM(E7:P7)</f>
        <v>5287000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1541.4</v>
      </c>
      <c r="C10" s="37"/>
      <c r="D10" s="10" t="s">
        <v>5</v>
      </c>
      <c r="E10" s="70">
        <v>1108.2</v>
      </c>
      <c r="F10" s="70">
        <v>1130.4</v>
      </c>
      <c r="G10" s="70">
        <v>1541.4</v>
      </c>
      <c r="H10" s="70">
        <v>1393.2</v>
      </c>
      <c r="I10" s="70">
        <v>1296</v>
      </c>
      <c r="J10" s="70">
        <v>1188.6</v>
      </c>
      <c r="K10" s="70">
        <v>1077.6</v>
      </c>
      <c r="L10" s="70">
        <v>1194</v>
      </c>
      <c r="M10" s="70">
        <v>1017</v>
      </c>
      <c r="N10" s="70">
        <v>1266</v>
      </c>
      <c r="O10" s="70">
        <v>1401.6</v>
      </c>
      <c r="P10" s="70">
        <v>1417</v>
      </c>
      <c r="R10" s="41">
        <f>SUM(E10:P10)</f>
        <v>15031.000000000002</v>
      </c>
      <c r="W10" s="15" t="s">
        <v>54</v>
      </c>
      <c r="X10" s="20"/>
    </row>
    <row r="11" spans="2:24" ht="15">
      <c r="B11" s="37">
        <f>MAX(E11:P11)</f>
        <v>1541.4</v>
      </c>
      <c r="C11" s="37"/>
      <c r="D11" s="10" t="s">
        <v>6</v>
      </c>
      <c r="E11" s="70">
        <v>1108.2</v>
      </c>
      <c r="F11" s="70">
        <v>1130.4</v>
      </c>
      <c r="G11" s="70">
        <v>1541.4</v>
      </c>
      <c r="H11" s="70">
        <v>1393.2</v>
      </c>
      <c r="I11" s="70">
        <v>1296</v>
      </c>
      <c r="J11" s="70">
        <v>1188.6</v>
      </c>
      <c r="K11" s="70">
        <v>1077.6</v>
      </c>
      <c r="L11" s="70">
        <v>1194</v>
      </c>
      <c r="M11" s="70">
        <v>1017</v>
      </c>
      <c r="N11" s="70">
        <v>1266</v>
      </c>
      <c r="O11" s="70">
        <v>1401.6</v>
      </c>
      <c r="P11" s="70">
        <v>1417</v>
      </c>
      <c r="R11" s="41">
        <f>SUM(E11:P11)</f>
        <v>15031.000000000002</v>
      </c>
      <c r="W11" s="15" t="s">
        <v>55</v>
      </c>
      <c r="X11" s="20"/>
    </row>
    <row r="12" spans="2:24" ht="15">
      <c r="B12" s="37">
        <f>MAX(E12:P12)</f>
        <v>1541.4</v>
      </c>
      <c r="C12" s="37"/>
      <c r="D12" s="10" t="s">
        <v>7</v>
      </c>
      <c r="E12" s="70">
        <v>1108.2</v>
      </c>
      <c r="F12" s="70">
        <v>1130.4</v>
      </c>
      <c r="G12" s="70">
        <v>1541.4</v>
      </c>
      <c r="H12" s="70">
        <v>1393.2</v>
      </c>
      <c r="I12" s="70">
        <v>1296</v>
      </c>
      <c r="J12" s="70">
        <v>1188.6</v>
      </c>
      <c r="K12" s="70">
        <v>1077.6</v>
      </c>
      <c r="L12" s="70">
        <v>1194</v>
      </c>
      <c r="M12" s="70">
        <v>1017</v>
      </c>
      <c r="N12" s="70">
        <v>1266</v>
      </c>
      <c r="O12" s="70">
        <v>1401.6</v>
      </c>
      <c r="P12" s="70">
        <v>1417</v>
      </c>
      <c r="R12" s="41">
        <f>SUM(E12:P12)</f>
        <v>15031.000000000002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34453.0175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34398.26550000001</v>
      </c>
      <c r="G15" s="59">
        <f t="shared" si="0"/>
        <v>44091.062000000005</v>
      </c>
      <c r="H15" s="59">
        <f t="shared" si="0"/>
        <v>37250.176</v>
      </c>
      <c r="I15" s="59">
        <f t="shared" si="0"/>
        <v>34077.340000000004</v>
      </c>
      <c r="J15" s="59">
        <f t="shared" si="0"/>
        <v>30643.377999999997</v>
      </c>
      <c r="K15" s="59">
        <f t="shared" si="0"/>
        <v>32764.5335</v>
      </c>
      <c r="L15" s="59">
        <f t="shared" si="0"/>
        <v>32206.540000000005</v>
      </c>
      <c r="M15" s="59">
        <f t="shared" si="0"/>
        <v>31050.929500000002</v>
      </c>
      <c r="N15" s="59">
        <f t="shared" si="0"/>
        <v>31258.02</v>
      </c>
      <c r="O15" s="59">
        <f t="shared" si="0"/>
        <v>38435.908</v>
      </c>
      <c r="P15" s="59">
        <f t="shared" si="0"/>
        <v>38564.67</v>
      </c>
      <c r="Q15" s="59"/>
      <c r="R15" s="59">
        <f t="shared" si="0"/>
        <v>419193.84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34453.0175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34398.26550000001</v>
      </c>
      <c r="G16" s="60">
        <f t="shared" si="1"/>
        <v>44091.062000000005</v>
      </c>
      <c r="H16" s="60">
        <f t="shared" si="1"/>
        <v>37250.176</v>
      </c>
      <c r="I16" s="60">
        <f t="shared" si="1"/>
        <v>34077.340000000004</v>
      </c>
      <c r="J16" s="60">
        <f t="shared" si="1"/>
        <v>30643.377999999997</v>
      </c>
      <c r="K16" s="60">
        <f t="shared" si="1"/>
        <v>32764.5335</v>
      </c>
      <c r="L16" s="60">
        <f t="shared" si="1"/>
        <v>32206.540000000005</v>
      </c>
      <c r="M16" s="60">
        <f t="shared" si="1"/>
        <v>31050.929500000002</v>
      </c>
      <c r="N16" s="60">
        <f t="shared" si="1"/>
        <v>31258.02</v>
      </c>
      <c r="O16" s="60">
        <f t="shared" si="1"/>
        <v>38435.908</v>
      </c>
      <c r="P16" s="60">
        <f t="shared" si="1"/>
        <v>38564.67</v>
      </c>
      <c r="Q16" s="60"/>
      <c r="R16" s="60">
        <f t="shared" si="1"/>
        <v>419193.84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44833.5</v>
      </c>
      <c r="F23" s="56">
        <f t="shared" si="5"/>
        <v>44095.5</v>
      </c>
      <c r="G23" s="56">
        <f t="shared" si="5"/>
        <v>53412.75</v>
      </c>
      <c r="H23" s="56">
        <f t="shared" si="5"/>
        <v>41420.25</v>
      </c>
      <c r="I23" s="56">
        <f t="shared" si="5"/>
        <v>36992.25</v>
      </c>
      <c r="J23" s="56">
        <f t="shared" si="5"/>
        <v>32287.5</v>
      </c>
      <c r="K23" s="56">
        <f t="shared" si="5"/>
        <v>41235.75</v>
      </c>
      <c r="L23" s="56">
        <f t="shared" si="5"/>
        <v>36162</v>
      </c>
      <c r="M23" s="56">
        <f t="shared" si="5"/>
        <v>38376</v>
      </c>
      <c r="N23" s="56">
        <f t="shared" si="5"/>
        <v>30811.5</v>
      </c>
      <c r="O23" s="56">
        <f t="shared" si="5"/>
        <v>44187.75</v>
      </c>
      <c r="P23" s="56">
        <f t="shared" si="5"/>
        <v>43911</v>
      </c>
      <c r="Q23" s="56"/>
      <c r="R23" s="56">
        <f t="shared" si="4"/>
        <v>487725.75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44868.5</v>
      </c>
      <c r="F24" s="56">
        <f aca="true" t="shared" si="6" ref="F24:P24">F22+F23</f>
        <v>44130.5</v>
      </c>
      <c r="G24" s="56">
        <f t="shared" si="6"/>
        <v>53447.75</v>
      </c>
      <c r="H24" s="56">
        <f t="shared" si="6"/>
        <v>41455.25</v>
      </c>
      <c r="I24" s="56">
        <f t="shared" si="6"/>
        <v>37027.25</v>
      </c>
      <c r="J24" s="56">
        <f t="shared" si="6"/>
        <v>32322.5</v>
      </c>
      <c r="K24" s="56">
        <f t="shared" si="6"/>
        <v>41270.75</v>
      </c>
      <c r="L24" s="56">
        <f t="shared" si="6"/>
        <v>36197</v>
      </c>
      <c r="M24" s="56">
        <f t="shared" si="6"/>
        <v>38411</v>
      </c>
      <c r="N24" s="56">
        <f t="shared" si="6"/>
        <v>30846.5</v>
      </c>
      <c r="O24" s="56">
        <f t="shared" si="6"/>
        <v>44222.75</v>
      </c>
      <c r="P24" s="56">
        <f t="shared" si="6"/>
        <v>43946</v>
      </c>
      <c r="Q24" s="56"/>
      <c r="R24" s="57">
        <f t="shared" si="4"/>
        <v>488145.75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48867.3</v>
      </c>
      <c r="F28" s="56">
        <f t="shared" si="8"/>
        <v>48062.9</v>
      </c>
      <c r="G28" s="56">
        <f t="shared" si="8"/>
        <v>58218.45</v>
      </c>
      <c r="H28" s="56">
        <f t="shared" si="8"/>
        <v>45146.95</v>
      </c>
      <c r="I28" s="56">
        <f t="shared" si="8"/>
        <v>40320.55</v>
      </c>
      <c r="J28" s="56">
        <f t="shared" si="8"/>
        <v>35192.5</v>
      </c>
      <c r="K28" s="56">
        <f t="shared" si="8"/>
        <v>44945.85</v>
      </c>
      <c r="L28" s="56">
        <f t="shared" si="8"/>
        <v>39415.6</v>
      </c>
      <c r="M28" s="56">
        <f t="shared" si="8"/>
        <v>41828.8</v>
      </c>
      <c r="N28" s="56">
        <f t="shared" si="8"/>
        <v>33583.7</v>
      </c>
      <c r="O28" s="56">
        <f t="shared" si="8"/>
        <v>48163.45</v>
      </c>
      <c r="P28" s="56">
        <f t="shared" si="8"/>
        <v>47861.8</v>
      </c>
      <c r="Q28" s="56"/>
      <c r="R28" s="56">
        <f t="shared" si="4"/>
        <v>531607.85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48907.3</v>
      </c>
      <c r="F29" s="56">
        <f aca="true" t="shared" si="9" ref="F29:P29">F28+F27</f>
        <v>48102.9</v>
      </c>
      <c r="G29" s="56">
        <f t="shared" si="9"/>
        <v>58258.45</v>
      </c>
      <c r="H29" s="56">
        <f t="shared" si="9"/>
        <v>45186.95</v>
      </c>
      <c r="I29" s="56">
        <f t="shared" si="9"/>
        <v>40360.55</v>
      </c>
      <c r="J29" s="56">
        <f t="shared" si="9"/>
        <v>35232.5</v>
      </c>
      <c r="K29" s="56">
        <f t="shared" si="9"/>
        <v>44985.85</v>
      </c>
      <c r="L29" s="56">
        <f t="shared" si="9"/>
        <v>39455.6</v>
      </c>
      <c r="M29" s="56">
        <f t="shared" si="9"/>
        <v>41868.8</v>
      </c>
      <c r="N29" s="56">
        <f t="shared" si="9"/>
        <v>33623.7</v>
      </c>
      <c r="O29" s="56">
        <f t="shared" si="9"/>
        <v>48203.45</v>
      </c>
      <c r="P29" s="56">
        <f t="shared" si="9"/>
        <v>47901.8</v>
      </c>
      <c r="Q29" s="56"/>
      <c r="R29" s="57">
        <f t="shared" si="4"/>
        <v>532087.85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36158.399999999994</v>
      </c>
      <c r="F33" s="56">
        <f t="shared" si="11"/>
        <v>35563.2</v>
      </c>
      <c r="G33" s="56">
        <f t="shared" si="11"/>
        <v>43077.6</v>
      </c>
      <c r="H33" s="56">
        <f t="shared" si="11"/>
        <v>33405.6</v>
      </c>
      <c r="I33" s="56">
        <f t="shared" si="11"/>
        <v>29834.399999999998</v>
      </c>
      <c r="J33" s="56">
        <f t="shared" si="11"/>
        <v>26039.999999999996</v>
      </c>
      <c r="K33" s="56">
        <f t="shared" si="11"/>
        <v>33256.799999999996</v>
      </c>
      <c r="L33" s="56">
        <f t="shared" si="11"/>
        <v>29164.8</v>
      </c>
      <c r="M33" s="56">
        <f t="shared" si="11"/>
        <v>30950.399999999998</v>
      </c>
      <c r="N33" s="56">
        <f t="shared" si="11"/>
        <v>24849.6</v>
      </c>
      <c r="O33" s="56">
        <f t="shared" si="11"/>
        <v>35637.6</v>
      </c>
      <c r="P33" s="56">
        <f t="shared" si="11"/>
        <v>35414.399999999994</v>
      </c>
      <c r="Q33" s="56"/>
      <c r="R33" s="56">
        <f t="shared" si="4"/>
        <v>393352.79999999993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36193.399999999994</v>
      </c>
      <c r="F34" s="56">
        <f aca="true" t="shared" si="12" ref="F34:P34">F32+F33</f>
        <v>35598.2</v>
      </c>
      <c r="G34" s="56">
        <f t="shared" si="12"/>
        <v>43112.6</v>
      </c>
      <c r="H34" s="56">
        <f t="shared" si="12"/>
        <v>33440.6</v>
      </c>
      <c r="I34" s="56">
        <f t="shared" si="12"/>
        <v>29869.399999999998</v>
      </c>
      <c r="J34" s="56">
        <f t="shared" si="12"/>
        <v>26074.999999999996</v>
      </c>
      <c r="K34" s="56">
        <f t="shared" si="12"/>
        <v>33291.799999999996</v>
      </c>
      <c r="L34" s="56">
        <f t="shared" si="12"/>
        <v>29199.8</v>
      </c>
      <c r="M34" s="56">
        <f t="shared" si="12"/>
        <v>30985.399999999998</v>
      </c>
      <c r="N34" s="56">
        <f t="shared" si="12"/>
        <v>24884.6</v>
      </c>
      <c r="O34" s="56">
        <f t="shared" si="12"/>
        <v>35672.6</v>
      </c>
      <c r="P34" s="56">
        <f t="shared" si="12"/>
        <v>35449.399999999994</v>
      </c>
      <c r="Q34" s="56"/>
      <c r="R34" s="57">
        <f t="shared" si="4"/>
        <v>393772.79999999993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40002.659999999996</v>
      </c>
      <c r="F38" s="56">
        <f t="shared" si="14"/>
        <v>39344.18</v>
      </c>
      <c r="G38" s="56">
        <f t="shared" si="14"/>
        <v>47657.49</v>
      </c>
      <c r="H38" s="56">
        <f t="shared" si="14"/>
        <v>36957.189999999995</v>
      </c>
      <c r="I38" s="56">
        <f t="shared" si="14"/>
        <v>33006.31</v>
      </c>
      <c r="J38" s="56">
        <f t="shared" si="14"/>
        <v>28808.499999999996</v>
      </c>
      <c r="K38" s="56">
        <f t="shared" si="14"/>
        <v>36792.57</v>
      </c>
      <c r="L38" s="56">
        <f t="shared" si="14"/>
        <v>32265.519999999997</v>
      </c>
      <c r="M38" s="56">
        <f t="shared" si="14"/>
        <v>34240.96</v>
      </c>
      <c r="N38" s="56">
        <f t="shared" si="14"/>
        <v>27491.539999999997</v>
      </c>
      <c r="O38" s="56">
        <f t="shared" si="14"/>
        <v>39426.49</v>
      </c>
      <c r="P38" s="56">
        <f t="shared" si="14"/>
        <v>39179.56</v>
      </c>
      <c r="Q38" s="56"/>
      <c r="R38" s="56">
        <f t="shared" si="4"/>
        <v>435172.97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40042.659999999996</v>
      </c>
      <c r="F39" s="56">
        <f t="shared" si="15"/>
        <v>39384.18</v>
      </c>
      <c r="G39" s="56">
        <f t="shared" si="15"/>
        <v>47697.49</v>
      </c>
      <c r="H39" s="56">
        <f t="shared" si="15"/>
        <v>36997.189999999995</v>
      </c>
      <c r="I39" s="56">
        <f t="shared" si="15"/>
        <v>33046.31</v>
      </c>
      <c r="J39" s="56">
        <f t="shared" si="15"/>
        <v>28848.499999999996</v>
      </c>
      <c r="K39" s="56">
        <f t="shared" si="15"/>
        <v>36832.57</v>
      </c>
      <c r="L39" s="56">
        <f t="shared" si="15"/>
        <v>32305.519999999997</v>
      </c>
      <c r="M39" s="56">
        <f t="shared" si="15"/>
        <v>34280.96</v>
      </c>
      <c r="N39" s="56">
        <f t="shared" si="15"/>
        <v>27531.539999999997</v>
      </c>
      <c r="O39" s="56">
        <f t="shared" si="15"/>
        <v>39466.49</v>
      </c>
      <c r="P39" s="56">
        <f t="shared" si="15"/>
        <v>39219.56</v>
      </c>
      <c r="Q39" s="56"/>
      <c r="R39" s="57">
        <f t="shared" si="4"/>
        <v>435652.97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17321.04</v>
      </c>
      <c r="F43" s="56">
        <f t="shared" si="17"/>
        <v>17035.92</v>
      </c>
      <c r="G43" s="56">
        <f t="shared" si="17"/>
        <v>20635.559999999998</v>
      </c>
      <c r="H43" s="56">
        <f t="shared" si="17"/>
        <v>16002.359999999999</v>
      </c>
      <c r="I43" s="56">
        <f t="shared" si="17"/>
        <v>14291.64</v>
      </c>
      <c r="J43" s="56">
        <f t="shared" si="17"/>
        <v>12474</v>
      </c>
      <c r="K43" s="56">
        <f t="shared" si="17"/>
        <v>15931.08</v>
      </c>
      <c r="L43" s="56">
        <f t="shared" si="17"/>
        <v>13970.88</v>
      </c>
      <c r="M43" s="56">
        <f t="shared" si="17"/>
        <v>14826.24</v>
      </c>
      <c r="N43" s="56">
        <f t="shared" si="17"/>
        <v>11903.76</v>
      </c>
      <c r="O43" s="56">
        <f t="shared" si="17"/>
        <v>17071.559999999998</v>
      </c>
      <c r="P43" s="56">
        <f t="shared" si="17"/>
        <v>16964.64</v>
      </c>
      <c r="Q43" s="56"/>
      <c r="R43" s="56">
        <f t="shared" si="4"/>
        <v>188428.68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16955.460000000003</v>
      </c>
      <c r="F44" s="56">
        <f>F10*$D$44</f>
        <v>17295.120000000003</v>
      </c>
      <c r="G44" s="56">
        <f>G10*$D$44</f>
        <v>23583.420000000002</v>
      </c>
      <c r="H44" s="56"/>
      <c r="I44" s="56"/>
      <c r="J44" s="56"/>
      <c r="K44" s="56"/>
      <c r="L44" s="56"/>
      <c r="M44" s="56"/>
      <c r="N44" s="56"/>
      <c r="O44" s="56">
        <f>O10*$D$44</f>
        <v>21444.48</v>
      </c>
      <c r="P44" s="56">
        <f>P10*$D$44</f>
        <v>21680.100000000002</v>
      </c>
      <c r="Q44" s="56"/>
      <c r="R44" s="56">
        <f t="shared" si="4"/>
        <v>100958.58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18390.239999999998</v>
      </c>
      <c r="I46" s="56">
        <f aca="true" t="shared" si="18" ref="I46:N46">I10*$D$46</f>
        <v>17107.2</v>
      </c>
      <c r="J46" s="56">
        <f t="shared" si="18"/>
        <v>15689.519999999999</v>
      </c>
      <c r="K46" s="56">
        <f t="shared" si="18"/>
        <v>14224.319999999998</v>
      </c>
      <c r="L46" s="56">
        <f t="shared" si="18"/>
        <v>15760.8</v>
      </c>
      <c r="M46" s="56">
        <f t="shared" si="18"/>
        <v>13424.4</v>
      </c>
      <c r="N46" s="56">
        <f t="shared" si="18"/>
        <v>16711.2</v>
      </c>
      <c r="O46" s="56"/>
      <c r="P46" s="56"/>
      <c r="Q46" s="56"/>
      <c r="R46" s="56">
        <f t="shared" si="4"/>
        <v>111307.68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34366.5</v>
      </c>
      <c r="F49" s="56">
        <f aca="true" t="shared" si="21" ref="F49:P49">SUM(F42:F48)</f>
        <v>34421.04</v>
      </c>
      <c r="G49" s="56">
        <f t="shared" si="21"/>
        <v>44308.979999999996</v>
      </c>
      <c r="H49" s="56">
        <f t="shared" si="21"/>
        <v>34482.6</v>
      </c>
      <c r="I49" s="56">
        <f t="shared" si="21"/>
        <v>31488.84</v>
      </c>
      <c r="J49" s="56">
        <f t="shared" si="21"/>
        <v>28253.519999999997</v>
      </c>
      <c r="K49" s="56">
        <f t="shared" si="21"/>
        <v>30245.399999999998</v>
      </c>
      <c r="L49" s="56">
        <f t="shared" si="21"/>
        <v>29821.68</v>
      </c>
      <c r="M49" s="56">
        <f t="shared" si="21"/>
        <v>28340.64</v>
      </c>
      <c r="N49" s="56">
        <f t="shared" si="21"/>
        <v>28704.96</v>
      </c>
      <c r="O49" s="56">
        <f t="shared" si="21"/>
        <v>38606.03999999999</v>
      </c>
      <c r="P49" s="56">
        <f t="shared" si="21"/>
        <v>38734.740000000005</v>
      </c>
      <c r="Q49" s="56"/>
      <c r="R49" s="57">
        <f t="shared" si="4"/>
        <v>401774.94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17350.2</v>
      </c>
      <c r="F53" s="56">
        <f t="shared" si="23"/>
        <v>17064.600000000002</v>
      </c>
      <c r="G53" s="56">
        <f t="shared" si="23"/>
        <v>20670.300000000003</v>
      </c>
      <c r="H53" s="56">
        <f t="shared" si="23"/>
        <v>16029.300000000001</v>
      </c>
      <c r="I53" s="56">
        <f t="shared" si="23"/>
        <v>14315.7</v>
      </c>
      <c r="J53" s="56">
        <f t="shared" si="23"/>
        <v>12495</v>
      </c>
      <c r="K53" s="56">
        <f t="shared" si="23"/>
        <v>15957.900000000001</v>
      </c>
      <c r="L53" s="56">
        <f t="shared" si="23"/>
        <v>13994.400000000001</v>
      </c>
      <c r="M53" s="56">
        <f t="shared" si="23"/>
        <v>14851.2</v>
      </c>
      <c r="N53" s="56">
        <f t="shared" si="23"/>
        <v>11923.800000000001</v>
      </c>
      <c r="O53" s="56">
        <f t="shared" si="23"/>
        <v>17100.300000000003</v>
      </c>
      <c r="P53" s="56">
        <f t="shared" si="23"/>
        <v>16993.2</v>
      </c>
      <c r="Q53" s="56"/>
      <c r="R53" s="56">
        <f t="shared" si="4"/>
        <v>188745.90000000002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19958.682000000004</v>
      </c>
      <c r="F54" s="56">
        <f>F10*$D$54</f>
        <v>20358.504000000004</v>
      </c>
      <c r="G54" s="56">
        <f>G10*$D$54</f>
        <v>27760.614000000005</v>
      </c>
      <c r="H54" s="56"/>
      <c r="I54" s="56"/>
      <c r="J54" s="56"/>
      <c r="K54" s="56"/>
      <c r="L54" s="56"/>
      <c r="M54" s="56"/>
      <c r="N54" s="56"/>
      <c r="O54" s="56">
        <f>$D$54*O10</f>
        <v>25242.816</v>
      </c>
      <c r="P54" s="56">
        <f>$D$54*P10</f>
        <v>25520.170000000002</v>
      </c>
      <c r="Q54" s="56"/>
      <c r="R54" s="56">
        <f t="shared" si="4"/>
        <v>118840.78600000001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22165.812</v>
      </c>
      <c r="I56" s="56">
        <f aca="true" t="shared" si="24" ref="I56:N56">I10*$D$56</f>
        <v>20619.36</v>
      </c>
      <c r="J56" s="56">
        <f t="shared" si="24"/>
        <v>18910.626</v>
      </c>
      <c r="K56" s="56">
        <f t="shared" si="24"/>
        <v>17144.615999999998</v>
      </c>
      <c r="L56" s="56">
        <f t="shared" si="24"/>
        <v>18996.54</v>
      </c>
      <c r="M56" s="56">
        <f t="shared" si="24"/>
        <v>16180.47</v>
      </c>
      <c r="N56" s="56">
        <f t="shared" si="24"/>
        <v>20142.06</v>
      </c>
      <c r="O56" s="56"/>
      <c r="P56" s="56"/>
      <c r="Q56" s="56"/>
      <c r="R56" s="56">
        <f t="shared" si="4"/>
        <v>134159.484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37398.882000000005</v>
      </c>
      <c r="F59" s="56">
        <f aca="true" t="shared" si="27" ref="F59:P59">SUM(F52:F58)</f>
        <v>37513.10400000001</v>
      </c>
      <c r="G59" s="56">
        <f t="shared" si="27"/>
        <v>48520.914000000004</v>
      </c>
      <c r="H59" s="56">
        <f t="shared" si="27"/>
        <v>38285.112</v>
      </c>
      <c r="I59" s="56">
        <f t="shared" si="27"/>
        <v>35025.06</v>
      </c>
      <c r="J59" s="56">
        <f t="shared" si="27"/>
        <v>31495.626</v>
      </c>
      <c r="K59" s="56">
        <f t="shared" si="27"/>
        <v>33192.516</v>
      </c>
      <c r="L59" s="56">
        <f t="shared" si="27"/>
        <v>33080.94</v>
      </c>
      <c r="M59" s="56">
        <f t="shared" si="27"/>
        <v>31121.67</v>
      </c>
      <c r="N59" s="56">
        <f t="shared" si="27"/>
        <v>32155.86</v>
      </c>
      <c r="O59" s="56">
        <f t="shared" si="27"/>
        <v>42433.116</v>
      </c>
      <c r="P59" s="56">
        <f t="shared" si="27"/>
        <v>42603.37</v>
      </c>
      <c r="Q59" s="56"/>
      <c r="R59" s="57">
        <f t="shared" si="4"/>
        <v>442826.1699999999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18336.78</v>
      </c>
      <c r="F63" s="56">
        <f t="shared" si="30"/>
        <v>18034.94</v>
      </c>
      <c r="G63" s="56">
        <f t="shared" si="30"/>
        <v>21845.67</v>
      </c>
      <c r="H63" s="56">
        <f t="shared" si="30"/>
        <v>16940.77</v>
      </c>
      <c r="I63" s="56">
        <f t="shared" si="30"/>
        <v>15129.73</v>
      </c>
      <c r="J63" s="56">
        <f t="shared" si="30"/>
        <v>13205.5</v>
      </c>
      <c r="K63" s="56">
        <f t="shared" si="30"/>
        <v>16865.31</v>
      </c>
      <c r="L63" s="56">
        <f t="shared" si="30"/>
        <v>14790.16</v>
      </c>
      <c r="M63" s="56">
        <f t="shared" si="30"/>
        <v>15695.68</v>
      </c>
      <c r="N63" s="56">
        <f t="shared" si="30"/>
        <v>12601.82</v>
      </c>
      <c r="O63" s="56">
        <f t="shared" si="30"/>
        <v>18072.67</v>
      </c>
      <c r="P63" s="56">
        <f t="shared" si="30"/>
        <v>17959.48</v>
      </c>
      <c r="Q63" s="56"/>
      <c r="R63" s="56">
        <f t="shared" si="29"/>
        <v>199478.50999999998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5042.31</v>
      </c>
      <c r="F64" s="56">
        <f t="shared" si="31"/>
        <v>5143.320000000001</v>
      </c>
      <c r="G64" s="56">
        <f t="shared" si="31"/>
        <v>7013.37</v>
      </c>
      <c r="H64" s="56">
        <f t="shared" si="31"/>
        <v>6339.06</v>
      </c>
      <c r="I64" s="56">
        <f t="shared" si="31"/>
        <v>5896.8</v>
      </c>
      <c r="J64" s="56">
        <f t="shared" si="31"/>
        <v>5408.129999999999</v>
      </c>
      <c r="K64" s="56">
        <f t="shared" si="31"/>
        <v>4903.079999999999</v>
      </c>
      <c r="L64" s="56">
        <f t="shared" si="31"/>
        <v>5432.7</v>
      </c>
      <c r="M64" s="56">
        <f t="shared" si="31"/>
        <v>4627.349999999999</v>
      </c>
      <c r="N64" s="56">
        <f t="shared" si="31"/>
        <v>5760.3</v>
      </c>
      <c r="O64" s="56">
        <f t="shared" si="31"/>
        <v>6377.28</v>
      </c>
      <c r="P64" s="56">
        <f t="shared" si="31"/>
        <v>6447.349999999999</v>
      </c>
      <c r="Q64" s="56"/>
      <c r="R64" s="56">
        <f t="shared" si="29"/>
        <v>68391.05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3269.1900000000005</v>
      </c>
      <c r="F66" s="56">
        <f t="shared" si="33"/>
        <v>3334.6800000000003</v>
      </c>
      <c r="G66" s="56">
        <f t="shared" si="33"/>
        <v>4547.13</v>
      </c>
      <c r="H66" s="56">
        <f t="shared" si="33"/>
        <v>4109.9400000000005</v>
      </c>
      <c r="I66" s="56">
        <f t="shared" si="33"/>
        <v>3823.2000000000003</v>
      </c>
      <c r="J66" s="56">
        <f t="shared" si="33"/>
        <v>3506.37</v>
      </c>
      <c r="K66" s="56">
        <f t="shared" si="33"/>
        <v>3178.92</v>
      </c>
      <c r="L66" s="56">
        <f t="shared" si="33"/>
        <v>3522.3</v>
      </c>
      <c r="M66" s="56">
        <f t="shared" si="33"/>
        <v>3000.15</v>
      </c>
      <c r="N66" s="56">
        <f t="shared" si="33"/>
        <v>3734.7000000000003</v>
      </c>
      <c r="O66" s="56">
        <f t="shared" si="33"/>
        <v>4134.72</v>
      </c>
      <c r="P66" s="56">
        <f t="shared" si="33"/>
        <v>4180.150000000001</v>
      </c>
      <c r="Q66" s="56"/>
      <c r="R66" s="56">
        <f t="shared" si="29"/>
        <v>44341.450000000004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4011.684</v>
      </c>
      <c r="F68" s="56">
        <f t="shared" si="35"/>
        <v>4092.0480000000002</v>
      </c>
      <c r="G68" s="56">
        <f t="shared" si="35"/>
        <v>5579.868</v>
      </c>
      <c r="H68" s="56">
        <f t="shared" si="35"/>
        <v>5043.384</v>
      </c>
      <c r="I68" s="56">
        <f t="shared" si="35"/>
        <v>4691.52</v>
      </c>
      <c r="J68" s="56">
        <f t="shared" si="35"/>
        <v>4302.732</v>
      </c>
      <c r="K68" s="56">
        <f t="shared" si="35"/>
        <v>3900.912</v>
      </c>
      <c r="L68" s="56">
        <f t="shared" si="35"/>
        <v>4322.28</v>
      </c>
      <c r="M68" s="56">
        <f t="shared" si="35"/>
        <v>3681.54</v>
      </c>
      <c r="N68" s="56">
        <f t="shared" si="35"/>
        <v>4582.92</v>
      </c>
      <c r="O68" s="56">
        <f t="shared" si="35"/>
        <v>5073.7919999999995</v>
      </c>
      <c r="P68" s="56">
        <f t="shared" si="35"/>
        <v>5129.54</v>
      </c>
      <c r="Q68" s="56"/>
      <c r="R68" s="56">
        <f t="shared" si="29"/>
        <v>54412.22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173.21700000000055</v>
      </c>
      <c r="F69" s="56">
        <f aca="true" t="shared" si="36" ref="F69:P69">IF(F$7&gt;0,IF(F$12&gt;250,IF(F$12&gt;$B$12*0.75,0,(0.75*$B$12*$D$68-F$12*$D$68)),250*$D$68-F$12*$D$68),0)</f>
        <v>92.85300000000052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283.98900000000094</v>
      </c>
      <c r="L69" s="56">
        <f t="shared" si="36"/>
        <v>0</v>
      </c>
      <c r="M69" s="56">
        <f t="shared" si="36"/>
        <v>503.3610000000008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1053.4200000000028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31033.181</v>
      </c>
      <c r="F71" s="56">
        <f aca="true" t="shared" si="38" ref="F71:P71">SUM(F62:F70)</f>
        <v>30897.840999999997</v>
      </c>
      <c r="G71" s="56">
        <f t="shared" si="38"/>
        <v>39186.038</v>
      </c>
      <c r="H71" s="56">
        <f t="shared" si="38"/>
        <v>32633.154000000002</v>
      </c>
      <c r="I71" s="56">
        <f t="shared" si="38"/>
        <v>29741.25</v>
      </c>
      <c r="J71" s="56">
        <f t="shared" si="38"/>
        <v>26622.731999999996</v>
      </c>
      <c r="K71" s="56">
        <f t="shared" si="38"/>
        <v>29332.211</v>
      </c>
      <c r="L71" s="56">
        <f t="shared" si="38"/>
        <v>28267.44</v>
      </c>
      <c r="M71" s="56">
        <f t="shared" si="38"/>
        <v>27708.081000000002</v>
      </c>
      <c r="N71" s="56">
        <f t="shared" si="38"/>
        <v>26879.739999999998</v>
      </c>
      <c r="O71" s="56">
        <f t="shared" si="38"/>
        <v>33858.462</v>
      </c>
      <c r="P71" s="56">
        <f t="shared" si="38"/>
        <v>33916.52</v>
      </c>
      <c r="Q71" s="56"/>
      <c r="R71" s="57">
        <f t="shared" si="29"/>
        <v>370076.65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17136.36</v>
      </c>
      <c r="F75" s="56">
        <f t="shared" si="41"/>
        <v>16854.28</v>
      </c>
      <c r="G75" s="56">
        <f t="shared" si="41"/>
        <v>20415.54</v>
      </c>
      <c r="H75" s="56">
        <f t="shared" si="41"/>
        <v>15831.74</v>
      </c>
      <c r="I75" s="56">
        <f t="shared" si="41"/>
        <v>14139.26</v>
      </c>
      <c r="J75" s="56">
        <f t="shared" si="41"/>
        <v>12341</v>
      </c>
      <c r="K75" s="56">
        <f t="shared" si="41"/>
        <v>15761.22</v>
      </c>
      <c r="L75" s="56">
        <f t="shared" si="41"/>
        <v>13821.92</v>
      </c>
      <c r="M75" s="56">
        <f t="shared" si="41"/>
        <v>14668.16</v>
      </c>
      <c r="N75" s="56">
        <f t="shared" si="41"/>
        <v>11776.84</v>
      </c>
      <c r="O75" s="56">
        <f t="shared" si="41"/>
        <v>16889.54</v>
      </c>
      <c r="P75" s="56">
        <f t="shared" si="41"/>
        <v>16783.76</v>
      </c>
      <c r="Q75" s="56"/>
      <c r="R75" s="56">
        <f t="shared" si="40"/>
        <v>186419.62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6560.544</v>
      </c>
      <c r="F76" s="56">
        <f t="shared" si="42"/>
        <v>6691.968000000001</v>
      </c>
      <c r="G76" s="56">
        <f t="shared" si="42"/>
        <v>9125.088</v>
      </c>
      <c r="H76" s="56">
        <f t="shared" si="42"/>
        <v>8247.744</v>
      </c>
      <c r="I76" s="56">
        <f t="shared" si="42"/>
        <v>7672.32</v>
      </c>
      <c r="J76" s="56">
        <f t="shared" si="42"/>
        <v>7036.512</v>
      </c>
      <c r="K76" s="56">
        <f t="shared" si="42"/>
        <v>6379.392</v>
      </c>
      <c r="L76" s="56">
        <f t="shared" si="42"/>
        <v>7068.48</v>
      </c>
      <c r="M76" s="56">
        <f t="shared" si="42"/>
        <v>6020.64</v>
      </c>
      <c r="N76" s="56">
        <f t="shared" si="42"/>
        <v>7494.72</v>
      </c>
      <c r="O76" s="56">
        <f t="shared" si="42"/>
        <v>8297.472</v>
      </c>
      <c r="P76" s="56">
        <f t="shared" si="42"/>
        <v>8388.64</v>
      </c>
      <c r="Q76" s="56"/>
      <c r="R76" s="56">
        <f t="shared" si="40"/>
        <v>88983.51999999999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4787.424000000001</v>
      </c>
      <c r="F78" s="56">
        <f t="shared" si="44"/>
        <v>4883.328</v>
      </c>
      <c r="G78" s="56">
        <f t="shared" si="44"/>
        <v>6658.848000000001</v>
      </c>
      <c r="H78" s="56">
        <f t="shared" si="44"/>
        <v>6018.624000000001</v>
      </c>
      <c r="I78" s="56">
        <f t="shared" si="44"/>
        <v>5598.72</v>
      </c>
      <c r="J78" s="56">
        <f t="shared" si="44"/>
        <v>5134.7519999999995</v>
      </c>
      <c r="K78" s="56">
        <f t="shared" si="44"/>
        <v>4655.232</v>
      </c>
      <c r="L78" s="56">
        <f t="shared" si="44"/>
        <v>5158.08</v>
      </c>
      <c r="M78" s="56">
        <f t="shared" si="44"/>
        <v>4393.4400000000005</v>
      </c>
      <c r="N78" s="56">
        <f t="shared" si="44"/>
        <v>5469.120000000001</v>
      </c>
      <c r="O78" s="56">
        <f t="shared" si="44"/>
        <v>6054.912</v>
      </c>
      <c r="P78" s="56">
        <f t="shared" si="44"/>
        <v>6121.4400000000005</v>
      </c>
      <c r="Q78" s="56"/>
      <c r="R78" s="56">
        <f t="shared" si="40"/>
        <v>64933.92000000001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5529.918000000001</v>
      </c>
      <c r="F80" s="56">
        <f t="shared" si="46"/>
        <v>5640.696000000001</v>
      </c>
      <c r="G80" s="56">
        <f t="shared" si="46"/>
        <v>7691.586000000001</v>
      </c>
      <c r="H80" s="56">
        <f t="shared" si="46"/>
        <v>6952.068</v>
      </c>
      <c r="I80" s="56">
        <f t="shared" si="46"/>
        <v>6467.04</v>
      </c>
      <c r="J80" s="56">
        <f t="shared" si="46"/>
        <v>5931.114</v>
      </c>
      <c r="K80" s="56">
        <f t="shared" si="46"/>
        <v>5377.224</v>
      </c>
      <c r="L80" s="56">
        <f t="shared" si="46"/>
        <v>5958.06</v>
      </c>
      <c r="M80" s="56">
        <f t="shared" si="46"/>
        <v>5074.83</v>
      </c>
      <c r="N80" s="56">
        <f t="shared" si="46"/>
        <v>6317.34</v>
      </c>
      <c r="O80" s="56">
        <f t="shared" si="46"/>
        <v>6993.9839999999995</v>
      </c>
      <c r="P80" s="56">
        <f t="shared" si="46"/>
        <v>7070.83</v>
      </c>
      <c r="Q80" s="56"/>
      <c r="R80" s="56">
        <f t="shared" si="40"/>
        <v>75004.69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238.77150000000074</v>
      </c>
      <c r="F81" s="56">
        <f aca="true" t="shared" si="47" ref="F81:P81">IF(F$7&gt;0,IF(F12&gt;250,IF(F12&gt;$B$12*0.75,0,(0.75*$B$12*$D$80-F12*$D$80)),250*$D$80-F12*$D$80),0)</f>
        <v>127.9935000000005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391.46550000000116</v>
      </c>
      <c r="L81" s="56">
        <f t="shared" si="47"/>
        <v>0</v>
      </c>
      <c r="M81" s="56">
        <f t="shared" si="47"/>
        <v>693.8595000000014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1452.0900000000038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34453.0175</v>
      </c>
      <c r="F83" s="56">
        <f aca="true" t="shared" si="49" ref="F83:P83">SUM(F74:F82)</f>
        <v>34398.26550000001</v>
      </c>
      <c r="G83" s="56">
        <f t="shared" si="49"/>
        <v>44091.062000000005</v>
      </c>
      <c r="H83" s="56">
        <f t="shared" si="49"/>
        <v>37250.176</v>
      </c>
      <c r="I83" s="56">
        <f t="shared" si="49"/>
        <v>34077.340000000004</v>
      </c>
      <c r="J83" s="56">
        <f t="shared" si="49"/>
        <v>30643.377999999997</v>
      </c>
      <c r="K83" s="56">
        <f t="shared" si="49"/>
        <v>32764.5335</v>
      </c>
      <c r="L83" s="56">
        <f t="shared" si="49"/>
        <v>32206.540000000005</v>
      </c>
      <c r="M83" s="56">
        <f t="shared" si="49"/>
        <v>31050.929500000002</v>
      </c>
      <c r="N83" s="56">
        <f t="shared" si="49"/>
        <v>31258.02</v>
      </c>
      <c r="O83" s="56">
        <f t="shared" si="49"/>
        <v>38435.908</v>
      </c>
      <c r="P83" s="56">
        <f t="shared" si="49"/>
        <v>38564.67</v>
      </c>
      <c r="Q83" s="56"/>
      <c r="R83" s="57">
        <f t="shared" si="40"/>
        <v>419193.84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358120</v>
      </c>
      <c r="F7" s="70">
        <v>387000</v>
      </c>
      <c r="G7" s="70">
        <v>336000</v>
      </c>
      <c r="H7" s="70">
        <v>265000</v>
      </c>
      <c r="I7" s="70">
        <v>305000</v>
      </c>
      <c r="J7" s="70">
        <v>260000</v>
      </c>
      <c r="K7" s="70">
        <v>291000</v>
      </c>
      <c r="L7" s="70">
        <v>273000</v>
      </c>
      <c r="M7" s="70">
        <v>252000</v>
      </c>
      <c r="N7" s="70">
        <v>301000</v>
      </c>
      <c r="O7" s="70">
        <v>344000</v>
      </c>
      <c r="P7" s="70">
        <v>315000</v>
      </c>
      <c r="R7" s="41">
        <f>SUM(E7:P7)</f>
        <v>3687120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942.7</v>
      </c>
      <c r="C10" s="37"/>
      <c r="D10" s="10" t="s">
        <v>5</v>
      </c>
      <c r="E10" s="70">
        <v>761.6</v>
      </c>
      <c r="F10" s="70">
        <v>942.7</v>
      </c>
      <c r="G10" s="70">
        <v>879.1</v>
      </c>
      <c r="H10" s="70">
        <v>829.3</v>
      </c>
      <c r="I10" s="70">
        <v>734.4</v>
      </c>
      <c r="J10" s="70">
        <v>698.4</v>
      </c>
      <c r="K10" s="70">
        <v>746.4</v>
      </c>
      <c r="L10" s="70">
        <v>703.9</v>
      </c>
      <c r="M10" s="70">
        <v>759.1</v>
      </c>
      <c r="N10" s="70">
        <v>805.3</v>
      </c>
      <c r="O10" s="70">
        <v>839.4</v>
      </c>
      <c r="P10" s="70">
        <v>605.1</v>
      </c>
      <c r="R10" s="41">
        <f>SUM(E10:P10)</f>
        <v>9304.699999999999</v>
      </c>
      <c r="W10" s="15" t="s">
        <v>54</v>
      </c>
      <c r="X10" s="20"/>
    </row>
    <row r="11" spans="2:24" ht="15">
      <c r="B11" s="37">
        <f>MAX(E11:P11)</f>
        <v>942.7</v>
      </c>
      <c r="C11" s="37"/>
      <c r="D11" s="10" t="s">
        <v>6</v>
      </c>
      <c r="E11" s="70">
        <v>761.6</v>
      </c>
      <c r="F11" s="70">
        <v>942.7</v>
      </c>
      <c r="G11" s="70">
        <v>879.1</v>
      </c>
      <c r="H11" s="70">
        <v>829.3</v>
      </c>
      <c r="I11" s="70">
        <v>734.4</v>
      </c>
      <c r="J11" s="70">
        <v>698.4</v>
      </c>
      <c r="K11" s="70">
        <v>746.4</v>
      </c>
      <c r="L11" s="70">
        <v>703.9</v>
      </c>
      <c r="M11" s="70">
        <v>759.1</v>
      </c>
      <c r="N11" s="70">
        <v>805.3</v>
      </c>
      <c r="O11" s="70">
        <v>839.4</v>
      </c>
      <c r="P11" s="70">
        <v>605.1</v>
      </c>
      <c r="R11" s="41">
        <f>SUM(E11:P11)</f>
        <v>9304.699999999999</v>
      </c>
      <c r="W11" s="15" t="s">
        <v>55</v>
      </c>
      <c r="X11" s="20"/>
    </row>
    <row r="12" spans="2:24" ht="15">
      <c r="B12" s="37">
        <f>MAX(E12:P12)</f>
        <v>942.7</v>
      </c>
      <c r="C12" s="37"/>
      <c r="D12" s="10" t="s">
        <v>7</v>
      </c>
      <c r="E12" s="70">
        <v>761.6</v>
      </c>
      <c r="F12" s="70">
        <v>942.7</v>
      </c>
      <c r="G12" s="70">
        <v>879.1</v>
      </c>
      <c r="H12" s="70">
        <v>829.3</v>
      </c>
      <c r="I12" s="70">
        <v>734.4</v>
      </c>
      <c r="J12" s="70">
        <v>698.4</v>
      </c>
      <c r="K12" s="70">
        <v>746.4</v>
      </c>
      <c r="L12" s="70">
        <v>703.9</v>
      </c>
      <c r="M12" s="70">
        <v>759.1</v>
      </c>
      <c r="N12" s="70">
        <v>805.3</v>
      </c>
      <c r="O12" s="70">
        <v>839.4</v>
      </c>
      <c r="P12" s="70">
        <v>605.1</v>
      </c>
      <c r="R12" s="41">
        <f>SUM(E12:P12)</f>
        <v>9304.699999999999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24426.479200000005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28202.941</v>
      </c>
      <c r="G15" s="59">
        <f t="shared" si="0"/>
        <v>25436.053</v>
      </c>
      <c r="H15" s="59">
        <f t="shared" si="0"/>
        <v>22174.139000000003</v>
      </c>
      <c r="I15" s="59">
        <f t="shared" si="0"/>
        <v>22139.212</v>
      </c>
      <c r="J15" s="59">
        <f t="shared" si="0"/>
        <v>20047.27075</v>
      </c>
      <c r="K15" s="59">
        <f t="shared" si="0"/>
        <v>21828.332000000002</v>
      </c>
      <c r="L15" s="59">
        <f t="shared" si="0"/>
        <v>20561.970749999997</v>
      </c>
      <c r="M15" s="59">
        <f t="shared" si="0"/>
        <v>20646.613</v>
      </c>
      <c r="N15" s="59">
        <f t="shared" si="0"/>
        <v>23077.979</v>
      </c>
      <c r="O15" s="59">
        <f t="shared" si="0"/>
        <v>25113.502</v>
      </c>
      <c r="P15" s="59">
        <f t="shared" si="0"/>
        <v>21031.17875</v>
      </c>
      <c r="Q15" s="59"/>
      <c r="R15" s="59">
        <f t="shared" si="0"/>
        <v>274685.67045000003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24426.479200000005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28202.941</v>
      </c>
      <c r="G16" s="60">
        <f t="shared" si="1"/>
        <v>25436.053</v>
      </c>
      <c r="H16" s="60">
        <f t="shared" si="1"/>
        <v>22174.139000000003</v>
      </c>
      <c r="I16" s="60">
        <f t="shared" si="1"/>
        <v>22139.212</v>
      </c>
      <c r="J16" s="60">
        <f t="shared" si="1"/>
        <v>20047.27075</v>
      </c>
      <c r="K16" s="60">
        <f t="shared" si="1"/>
        <v>21828.332000000002</v>
      </c>
      <c r="L16" s="60">
        <f t="shared" si="1"/>
        <v>20561.970749999997</v>
      </c>
      <c r="M16" s="60">
        <f t="shared" si="1"/>
        <v>20646.613</v>
      </c>
      <c r="N16" s="60">
        <f t="shared" si="1"/>
        <v>23077.979</v>
      </c>
      <c r="O16" s="60">
        <f t="shared" si="1"/>
        <v>25113.502</v>
      </c>
      <c r="P16" s="60">
        <f t="shared" si="1"/>
        <v>21031.17875</v>
      </c>
      <c r="Q16" s="60"/>
      <c r="R16" s="60">
        <f t="shared" si="1"/>
        <v>274685.67045000003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33036.57</v>
      </c>
      <c r="F23" s="56">
        <f t="shared" si="5"/>
        <v>35700.75</v>
      </c>
      <c r="G23" s="56">
        <f t="shared" si="5"/>
        <v>30996</v>
      </c>
      <c r="H23" s="56">
        <f t="shared" si="5"/>
        <v>24446.25</v>
      </c>
      <c r="I23" s="56">
        <f t="shared" si="5"/>
        <v>28136.25</v>
      </c>
      <c r="J23" s="56">
        <f t="shared" si="5"/>
        <v>23985</v>
      </c>
      <c r="K23" s="56">
        <f t="shared" si="5"/>
        <v>26844.75</v>
      </c>
      <c r="L23" s="56">
        <f t="shared" si="5"/>
        <v>25184.25</v>
      </c>
      <c r="M23" s="56">
        <f t="shared" si="5"/>
        <v>23247</v>
      </c>
      <c r="N23" s="56">
        <f t="shared" si="5"/>
        <v>27767.25</v>
      </c>
      <c r="O23" s="56">
        <f t="shared" si="5"/>
        <v>31734</v>
      </c>
      <c r="P23" s="56">
        <f t="shared" si="5"/>
        <v>29058.75</v>
      </c>
      <c r="Q23" s="56"/>
      <c r="R23" s="56">
        <f t="shared" si="4"/>
        <v>340136.82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33071.57</v>
      </c>
      <c r="F24" s="56">
        <f aca="true" t="shared" si="6" ref="F24:P24">F22+F23</f>
        <v>35735.75</v>
      </c>
      <c r="G24" s="56">
        <f t="shared" si="6"/>
        <v>31031</v>
      </c>
      <c r="H24" s="56">
        <f t="shared" si="6"/>
        <v>24481.25</v>
      </c>
      <c r="I24" s="56">
        <f t="shared" si="6"/>
        <v>28171.25</v>
      </c>
      <c r="J24" s="56">
        <f t="shared" si="6"/>
        <v>24020</v>
      </c>
      <c r="K24" s="56">
        <f t="shared" si="6"/>
        <v>26879.75</v>
      </c>
      <c r="L24" s="56">
        <f t="shared" si="6"/>
        <v>25219.25</v>
      </c>
      <c r="M24" s="56">
        <f t="shared" si="6"/>
        <v>23282</v>
      </c>
      <c r="N24" s="56">
        <f t="shared" si="6"/>
        <v>27802.25</v>
      </c>
      <c r="O24" s="56">
        <f t="shared" si="6"/>
        <v>31769</v>
      </c>
      <c r="P24" s="56">
        <f t="shared" si="6"/>
        <v>29093.75</v>
      </c>
      <c r="Q24" s="56"/>
      <c r="R24" s="57">
        <f t="shared" si="4"/>
        <v>340556.82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36008.966</v>
      </c>
      <c r="F28" s="56">
        <f t="shared" si="8"/>
        <v>38912.85</v>
      </c>
      <c r="G28" s="56">
        <f t="shared" si="8"/>
        <v>33784.8</v>
      </c>
      <c r="H28" s="56">
        <f t="shared" si="8"/>
        <v>26645.75</v>
      </c>
      <c r="I28" s="56">
        <f t="shared" si="8"/>
        <v>30667.75</v>
      </c>
      <c r="J28" s="56">
        <f t="shared" si="8"/>
        <v>26143</v>
      </c>
      <c r="K28" s="56">
        <f t="shared" si="8"/>
        <v>29260.05</v>
      </c>
      <c r="L28" s="56">
        <f t="shared" si="8"/>
        <v>27450.15</v>
      </c>
      <c r="M28" s="56">
        <f t="shared" si="8"/>
        <v>25338.6</v>
      </c>
      <c r="N28" s="56">
        <f t="shared" si="8"/>
        <v>30265.55</v>
      </c>
      <c r="O28" s="56">
        <f t="shared" si="8"/>
        <v>34589.2</v>
      </c>
      <c r="P28" s="56">
        <f t="shared" si="8"/>
        <v>31673.25</v>
      </c>
      <c r="Q28" s="56"/>
      <c r="R28" s="56">
        <f t="shared" si="4"/>
        <v>370739.91599999997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36048.966</v>
      </c>
      <c r="F29" s="56">
        <f aca="true" t="shared" si="9" ref="F29:P29">F28+F27</f>
        <v>38952.85</v>
      </c>
      <c r="G29" s="56">
        <f t="shared" si="9"/>
        <v>33824.8</v>
      </c>
      <c r="H29" s="56">
        <f t="shared" si="9"/>
        <v>26685.75</v>
      </c>
      <c r="I29" s="56">
        <f t="shared" si="9"/>
        <v>30707.75</v>
      </c>
      <c r="J29" s="56">
        <f t="shared" si="9"/>
        <v>26183</v>
      </c>
      <c r="K29" s="56">
        <f t="shared" si="9"/>
        <v>29300.05</v>
      </c>
      <c r="L29" s="56">
        <f t="shared" si="9"/>
        <v>27490.15</v>
      </c>
      <c r="M29" s="56">
        <f t="shared" si="9"/>
        <v>25378.6</v>
      </c>
      <c r="N29" s="56">
        <f t="shared" si="9"/>
        <v>30305.55</v>
      </c>
      <c r="O29" s="56">
        <f t="shared" si="9"/>
        <v>34629.2</v>
      </c>
      <c r="P29" s="56">
        <f t="shared" si="9"/>
        <v>31713.25</v>
      </c>
      <c r="Q29" s="56"/>
      <c r="R29" s="57">
        <f t="shared" si="4"/>
        <v>371219.91599999997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26644.127999999997</v>
      </c>
      <c r="F33" s="56">
        <f t="shared" si="11"/>
        <v>28792.8</v>
      </c>
      <c r="G33" s="56">
        <f t="shared" si="11"/>
        <v>24998.399999999998</v>
      </c>
      <c r="H33" s="56">
        <f t="shared" si="11"/>
        <v>19716</v>
      </c>
      <c r="I33" s="56">
        <f t="shared" si="11"/>
        <v>22691.999999999996</v>
      </c>
      <c r="J33" s="56">
        <f t="shared" si="11"/>
        <v>19344</v>
      </c>
      <c r="K33" s="56">
        <f t="shared" si="11"/>
        <v>21650.399999999998</v>
      </c>
      <c r="L33" s="56">
        <f t="shared" si="11"/>
        <v>20311.199999999997</v>
      </c>
      <c r="M33" s="56">
        <f t="shared" si="11"/>
        <v>18748.8</v>
      </c>
      <c r="N33" s="56">
        <f t="shared" si="11"/>
        <v>22394.399999999998</v>
      </c>
      <c r="O33" s="56">
        <f t="shared" si="11"/>
        <v>25593.6</v>
      </c>
      <c r="P33" s="56">
        <f t="shared" si="11"/>
        <v>23435.999999999996</v>
      </c>
      <c r="Q33" s="56"/>
      <c r="R33" s="56">
        <f t="shared" si="4"/>
        <v>274321.72799999994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26679.127999999997</v>
      </c>
      <c r="F34" s="56">
        <f aca="true" t="shared" si="12" ref="F34:P34">F32+F33</f>
        <v>28827.8</v>
      </c>
      <c r="G34" s="56">
        <f t="shared" si="12"/>
        <v>25033.399999999998</v>
      </c>
      <c r="H34" s="56">
        <f t="shared" si="12"/>
        <v>19751</v>
      </c>
      <c r="I34" s="56">
        <f t="shared" si="12"/>
        <v>22726.999999999996</v>
      </c>
      <c r="J34" s="56">
        <f t="shared" si="12"/>
        <v>19379</v>
      </c>
      <c r="K34" s="56">
        <f t="shared" si="12"/>
        <v>21685.399999999998</v>
      </c>
      <c r="L34" s="56">
        <f t="shared" si="12"/>
        <v>20346.199999999997</v>
      </c>
      <c r="M34" s="56">
        <f t="shared" si="12"/>
        <v>18783.8</v>
      </c>
      <c r="N34" s="56">
        <f t="shared" si="12"/>
        <v>22429.399999999998</v>
      </c>
      <c r="O34" s="56">
        <f t="shared" si="12"/>
        <v>25628.6</v>
      </c>
      <c r="P34" s="56">
        <f t="shared" si="12"/>
        <v>23470.999999999996</v>
      </c>
      <c r="Q34" s="56"/>
      <c r="R34" s="57">
        <f t="shared" si="4"/>
        <v>274741.72799999994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29476.8572</v>
      </c>
      <c r="F38" s="56">
        <f t="shared" si="14"/>
        <v>31853.969999999998</v>
      </c>
      <c r="G38" s="56">
        <f t="shared" si="14"/>
        <v>27656.16</v>
      </c>
      <c r="H38" s="56">
        <f t="shared" si="14"/>
        <v>21812.149999999998</v>
      </c>
      <c r="I38" s="56">
        <f t="shared" si="14"/>
        <v>25104.55</v>
      </c>
      <c r="J38" s="56">
        <f t="shared" si="14"/>
        <v>21400.6</v>
      </c>
      <c r="K38" s="56">
        <f t="shared" si="14"/>
        <v>23952.21</v>
      </c>
      <c r="L38" s="56">
        <f t="shared" si="14"/>
        <v>22470.629999999997</v>
      </c>
      <c r="M38" s="56">
        <f t="shared" si="14"/>
        <v>20742.12</v>
      </c>
      <c r="N38" s="56">
        <f t="shared" si="14"/>
        <v>24775.309999999998</v>
      </c>
      <c r="O38" s="56">
        <f t="shared" si="14"/>
        <v>28314.64</v>
      </c>
      <c r="P38" s="56">
        <f t="shared" si="14"/>
        <v>25927.649999999998</v>
      </c>
      <c r="Q38" s="56"/>
      <c r="R38" s="56">
        <f t="shared" si="4"/>
        <v>303486.8472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29516.8572</v>
      </c>
      <c r="F39" s="56">
        <f t="shared" si="15"/>
        <v>31893.969999999998</v>
      </c>
      <c r="G39" s="56">
        <f t="shared" si="15"/>
        <v>27696.16</v>
      </c>
      <c r="H39" s="56">
        <f t="shared" si="15"/>
        <v>21852.149999999998</v>
      </c>
      <c r="I39" s="56">
        <f t="shared" si="15"/>
        <v>25144.55</v>
      </c>
      <c r="J39" s="56">
        <f t="shared" si="15"/>
        <v>21440.6</v>
      </c>
      <c r="K39" s="56">
        <f t="shared" si="15"/>
        <v>23992.21</v>
      </c>
      <c r="L39" s="56">
        <f t="shared" si="15"/>
        <v>22510.629999999997</v>
      </c>
      <c r="M39" s="56">
        <f t="shared" si="15"/>
        <v>20782.12</v>
      </c>
      <c r="N39" s="56">
        <f t="shared" si="15"/>
        <v>24815.309999999998</v>
      </c>
      <c r="O39" s="56">
        <f t="shared" si="15"/>
        <v>28354.64</v>
      </c>
      <c r="P39" s="56">
        <f t="shared" si="15"/>
        <v>25967.649999999998</v>
      </c>
      <c r="Q39" s="56"/>
      <c r="R39" s="57">
        <f t="shared" si="4"/>
        <v>303966.8472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12763.396799999999</v>
      </c>
      <c r="F43" s="56">
        <f t="shared" si="17"/>
        <v>13792.679999999998</v>
      </c>
      <c r="G43" s="56">
        <f t="shared" si="17"/>
        <v>11975.039999999999</v>
      </c>
      <c r="H43" s="56">
        <f t="shared" si="17"/>
        <v>9444.6</v>
      </c>
      <c r="I43" s="56">
        <f t="shared" si="17"/>
        <v>10870.199999999999</v>
      </c>
      <c r="J43" s="56">
        <f t="shared" si="17"/>
        <v>9266.4</v>
      </c>
      <c r="K43" s="56">
        <f t="shared" si="17"/>
        <v>10371.24</v>
      </c>
      <c r="L43" s="56">
        <f t="shared" si="17"/>
        <v>9729.72</v>
      </c>
      <c r="M43" s="56">
        <f t="shared" si="17"/>
        <v>8981.279999999999</v>
      </c>
      <c r="N43" s="56">
        <f t="shared" si="17"/>
        <v>10727.64</v>
      </c>
      <c r="O43" s="56">
        <f t="shared" si="17"/>
        <v>12260.16</v>
      </c>
      <c r="P43" s="56">
        <f t="shared" si="17"/>
        <v>11226.599999999999</v>
      </c>
      <c r="Q43" s="56"/>
      <c r="R43" s="56">
        <f t="shared" si="4"/>
        <v>131408.95679999999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11652.480000000001</v>
      </c>
      <c r="F44" s="56">
        <f>F10*$D$44</f>
        <v>14423.310000000001</v>
      </c>
      <c r="G44" s="56">
        <f>G10*$D$44</f>
        <v>13450.230000000001</v>
      </c>
      <c r="H44" s="56"/>
      <c r="I44" s="56"/>
      <c r="J44" s="56"/>
      <c r="K44" s="56"/>
      <c r="L44" s="56"/>
      <c r="M44" s="56"/>
      <c r="N44" s="56"/>
      <c r="O44" s="56">
        <f>O10*$D$44</f>
        <v>12842.82</v>
      </c>
      <c r="P44" s="56">
        <f>P10*$D$44</f>
        <v>9258.03</v>
      </c>
      <c r="Q44" s="56"/>
      <c r="R44" s="56">
        <f t="shared" si="4"/>
        <v>61626.87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10946.759999999998</v>
      </c>
      <c r="I46" s="56">
        <f aca="true" t="shared" si="18" ref="I46:N46">I10*$D$46</f>
        <v>9694.08</v>
      </c>
      <c r="J46" s="56">
        <f t="shared" si="18"/>
        <v>9218.88</v>
      </c>
      <c r="K46" s="56">
        <f t="shared" si="18"/>
        <v>9852.48</v>
      </c>
      <c r="L46" s="56">
        <f t="shared" si="18"/>
        <v>9291.48</v>
      </c>
      <c r="M46" s="56">
        <f t="shared" si="18"/>
        <v>10020.119999999999</v>
      </c>
      <c r="N46" s="56">
        <f t="shared" si="18"/>
        <v>10629.96</v>
      </c>
      <c r="O46" s="56"/>
      <c r="P46" s="56"/>
      <c r="Q46" s="56"/>
      <c r="R46" s="56">
        <f t="shared" si="4"/>
        <v>69653.75999999998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24505.8768</v>
      </c>
      <c r="F49" s="56">
        <f aca="true" t="shared" si="21" ref="F49:P49">SUM(F42:F48)</f>
        <v>28305.989999999998</v>
      </c>
      <c r="G49" s="56">
        <f t="shared" si="21"/>
        <v>25515.27</v>
      </c>
      <c r="H49" s="56">
        <f t="shared" si="21"/>
        <v>20481.36</v>
      </c>
      <c r="I49" s="56">
        <f t="shared" si="21"/>
        <v>20654.28</v>
      </c>
      <c r="J49" s="56">
        <f t="shared" si="21"/>
        <v>18575.28</v>
      </c>
      <c r="K49" s="56">
        <f t="shared" si="21"/>
        <v>20313.72</v>
      </c>
      <c r="L49" s="56">
        <f t="shared" si="21"/>
        <v>19111.199999999997</v>
      </c>
      <c r="M49" s="56">
        <f t="shared" si="21"/>
        <v>19091.399999999998</v>
      </c>
      <c r="N49" s="56">
        <f t="shared" si="21"/>
        <v>21447.6</v>
      </c>
      <c r="O49" s="56">
        <f t="shared" si="21"/>
        <v>25192.98</v>
      </c>
      <c r="P49" s="56">
        <f t="shared" si="21"/>
        <v>20574.629999999997</v>
      </c>
      <c r="Q49" s="56"/>
      <c r="R49" s="57">
        <f t="shared" si="4"/>
        <v>263769.5868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12784.884</v>
      </c>
      <c r="F53" s="56">
        <f t="shared" si="23"/>
        <v>13815.900000000001</v>
      </c>
      <c r="G53" s="56">
        <f t="shared" si="23"/>
        <v>11995.2</v>
      </c>
      <c r="H53" s="56">
        <f t="shared" si="23"/>
        <v>9460.5</v>
      </c>
      <c r="I53" s="56">
        <f t="shared" si="23"/>
        <v>10888.5</v>
      </c>
      <c r="J53" s="56">
        <f t="shared" si="23"/>
        <v>9282</v>
      </c>
      <c r="K53" s="56">
        <f t="shared" si="23"/>
        <v>10388.7</v>
      </c>
      <c r="L53" s="56">
        <f t="shared" si="23"/>
        <v>9746.1</v>
      </c>
      <c r="M53" s="56">
        <f t="shared" si="23"/>
        <v>8996.400000000001</v>
      </c>
      <c r="N53" s="56">
        <f t="shared" si="23"/>
        <v>10745.7</v>
      </c>
      <c r="O53" s="56">
        <f t="shared" si="23"/>
        <v>12280.800000000001</v>
      </c>
      <c r="P53" s="56">
        <f t="shared" si="23"/>
        <v>11245.5</v>
      </c>
      <c r="Q53" s="56"/>
      <c r="R53" s="56">
        <f t="shared" si="4"/>
        <v>131630.184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13716.416000000001</v>
      </c>
      <c r="F54" s="56">
        <f>F10*$D$54</f>
        <v>16978.027000000002</v>
      </c>
      <c r="G54" s="56">
        <f>G10*$D$54</f>
        <v>15832.591000000002</v>
      </c>
      <c r="H54" s="56"/>
      <c r="I54" s="56"/>
      <c r="J54" s="56"/>
      <c r="K54" s="56"/>
      <c r="L54" s="56"/>
      <c r="M54" s="56"/>
      <c r="N54" s="56"/>
      <c r="O54" s="56">
        <f>$D$54*O10</f>
        <v>15117.594000000001</v>
      </c>
      <c r="P54" s="56">
        <f>$D$54*P10</f>
        <v>10897.851</v>
      </c>
      <c r="Q54" s="56"/>
      <c r="R54" s="56">
        <f t="shared" si="4"/>
        <v>72542.479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13194.162999999999</v>
      </c>
      <c r="I56" s="56">
        <f aca="true" t="shared" si="24" ref="I56:N56">I10*$D$56</f>
        <v>11684.304</v>
      </c>
      <c r="J56" s="56">
        <f t="shared" si="24"/>
        <v>11111.544</v>
      </c>
      <c r="K56" s="56">
        <f t="shared" si="24"/>
        <v>11875.224</v>
      </c>
      <c r="L56" s="56">
        <f t="shared" si="24"/>
        <v>11199.048999999999</v>
      </c>
      <c r="M56" s="56">
        <f t="shared" si="24"/>
        <v>12077.281</v>
      </c>
      <c r="N56" s="56">
        <f t="shared" si="24"/>
        <v>12812.322999999999</v>
      </c>
      <c r="O56" s="56"/>
      <c r="P56" s="56"/>
      <c r="Q56" s="56"/>
      <c r="R56" s="56">
        <f t="shared" si="4"/>
        <v>83953.888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26591.300000000003</v>
      </c>
      <c r="F59" s="56">
        <f aca="true" t="shared" si="27" ref="F59:P59">SUM(F52:F58)</f>
        <v>30883.927000000003</v>
      </c>
      <c r="G59" s="56">
        <f t="shared" si="27"/>
        <v>27917.791000000005</v>
      </c>
      <c r="H59" s="56">
        <f t="shared" si="27"/>
        <v>22744.663</v>
      </c>
      <c r="I59" s="56">
        <f t="shared" si="27"/>
        <v>22662.804</v>
      </c>
      <c r="J59" s="56">
        <f t="shared" si="27"/>
        <v>20483.544</v>
      </c>
      <c r="K59" s="56">
        <f t="shared" si="27"/>
        <v>22353.924</v>
      </c>
      <c r="L59" s="56">
        <f t="shared" si="27"/>
        <v>21035.148999999998</v>
      </c>
      <c r="M59" s="56">
        <f t="shared" si="27"/>
        <v>21163.681000000004</v>
      </c>
      <c r="N59" s="56">
        <f t="shared" si="27"/>
        <v>23648.023</v>
      </c>
      <c r="O59" s="56">
        <f t="shared" si="27"/>
        <v>27488.394</v>
      </c>
      <c r="P59" s="56">
        <f t="shared" si="27"/>
        <v>22233.351000000002</v>
      </c>
      <c r="Q59" s="56"/>
      <c r="R59" s="57">
        <f t="shared" si="4"/>
        <v>289206.5510000001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13511.8676</v>
      </c>
      <c r="F63" s="56">
        <f t="shared" si="30"/>
        <v>14601.51</v>
      </c>
      <c r="G63" s="56">
        <f t="shared" si="30"/>
        <v>12677.28</v>
      </c>
      <c r="H63" s="56">
        <f t="shared" si="30"/>
        <v>9998.45</v>
      </c>
      <c r="I63" s="56">
        <f t="shared" si="30"/>
        <v>11507.65</v>
      </c>
      <c r="J63" s="56">
        <f t="shared" si="30"/>
        <v>9809.8</v>
      </c>
      <c r="K63" s="56">
        <f t="shared" si="30"/>
        <v>10979.43</v>
      </c>
      <c r="L63" s="56">
        <f t="shared" si="30"/>
        <v>10300.289999999999</v>
      </c>
      <c r="M63" s="56">
        <f t="shared" si="30"/>
        <v>9507.96</v>
      </c>
      <c r="N63" s="56">
        <f t="shared" si="30"/>
        <v>11356.73</v>
      </c>
      <c r="O63" s="56">
        <f t="shared" si="30"/>
        <v>12979.119999999999</v>
      </c>
      <c r="P63" s="56">
        <f t="shared" si="30"/>
        <v>11884.95</v>
      </c>
      <c r="Q63" s="56"/>
      <c r="R63" s="56">
        <f t="shared" si="29"/>
        <v>139115.03759999998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3465.2799999999997</v>
      </c>
      <c r="F64" s="56">
        <f t="shared" si="31"/>
        <v>4289.285</v>
      </c>
      <c r="G64" s="56">
        <f t="shared" si="31"/>
        <v>3999.9049999999997</v>
      </c>
      <c r="H64" s="56">
        <f t="shared" si="31"/>
        <v>3773.3149999999996</v>
      </c>
      <c r="I64" s="56">
        <f t="shared" si="31"/>
        <v>3341.52</v>
      </c>
      <c r="J64" s="56">
        <f t="shared" si="31"/>
        <v>3177.72</v>
      </c>
      <c r="K64" s="56">
        <f t="shared" si="31"/>
        <v>3396.12</v>
      </c>
      <c r="L64" s="56">
        <f t="shared" si="31"/>
        <v>3202.745</v>
      </c>
      <c r="M64" s="56">
        <f t="shared" si="31"/>
        <v>3453.9049999999997</v>
      </c>
      <c r="N64" s="56">
        <f t="shared" si="31"/>
        <v>3664.115</v>
      </c>
      <c r="O64" s="56">
        <f t="shared" si="31"/>
        <v>3819.2699999999995</v>
      </c>
      <c r="P64" s="56">
        <f t="shared" si="31"/>
        <v>2753.205</v>
      </c>
      <c r="Q64" s="56"/>
      <c r="R64" s="56">
        <f t="shared" si="29"/>
        <v>42336.384999999995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2246.7200000000003</v>
      </c>
      <c r="F66" s="56">
        <f t="shared" si="33"/>
        <v>2780.965</v>
      </c>
      <c r="G66" s="56">
        <f t="shared" si="33"/>
        <v>2593.3450000000003</v>
      </c>
      <c r="H66" s="56">
        <f t="shared" si="33"/>
        <v>2446.435</v>
      </c>
      <c r="I66" s="56">
        <f t="shared" si="33"/>
        <v>2166.48</v>
      </c>
      <c r="J66" s="56">
        <f t="shared" si="33"/>
        <v>2060.28</v>
      </c>
      <c r="K66" s="56">
        <f t="shared" si="33"/>
        <v>2201.88</v>
      </c>
      <c r="L66" s="56">
        <f t="shared" si="33"/>
        <v>2076.505</v>
      </c>
      <c r="M66" s="56">
        <f t="shared" si="33"/>
        <v>2239.3450000000003</v>
      </c>
      <c r="N66" s="56">
        <f t="shared" si="33"/>
        <v>2375.635</v>
      </c>
      <c r="O66" s="56">
        <f t="shared" si="33"/>
        <v>2476.23</v>
      </c>
      <c r="P66" s="56">
        <f t="shared" si="33"/>
        <v>1785.045</v>
      </c>
      <c r="Q66" s="56"/>
      <c r="R66" s="56">
        <f t="shared" si="29"/>
        <v>27448.865000000005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2756.992</v>
      </c>
      <c r="F68" s="56">
        <f t="shared" si="35"/>
        <v>3412.574</v>
      </c>
      <c r="G68" s="56">
        <f t="shared" si="35"/>
        <v>3182.342</v>
      </c>
      <c r="H68" s="56">
        <f t="shared" si="35"/>
        <v>3002.066</v>
      </c>
      <c r="I68" s="56">
        <f t="shared" si="35"/>
        <v>2658.528</v>
      </c>
      <c r="J68" s="56">
        <f t="shared" si="35"/>
        <v>2528.208</v>
      </c>
      <c r="K68" s="56">
        <f t="shared" si="35"/>
        <v>2701.968</v>
      </c>
      <c r="L68" s="56">
        <f t="shared" si="35"/>
        <v>2548.118</v>
      </c>
      <c r="M68" s="56">
        <f t="shared" si="35"/>
        <v>2747.942</v>
      </c>
      <c r="N68" s="56">
        <f t="shared" si="35"/>
        <v>2915.1859999999997</v>
      </c>
      <c r="O68" s="56">
        <f t="shared" si="35"/>
        <v>3038.628</v>
      </c>
      <c r="P68" s="56">
        <f t="shared" si="35"/>
        <v>2190.462</v>
      </c>
      <c r="Q68" s="56"/>
      <c r="R68" s="56">
        <f t="shared" si="29"/>
        <v>33683.014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0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31.22250000000031</v>
      </c>
      <c r="K69" s="56">
        <f t="shared" si="36"/>
        <v>0</v>
      </c>
      <c r="L69" s="56">
        <f t="shared" si="36"/>
        <v>11.312500000000455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368.9685000000004</v>
      </c>
      <c r="Q69" s="56"/>
      <c r="R69" s="56">
        <f t="shared" si="29"/>
        <v>411.50350000000117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22180.859600000003</v>
      </c>
      <c r="F71" s="56">
        <f aca="true" t="shared" si="38" ref="F71:P71">SUM(F62:F70)</f>
        <v>25284.334</v>
      </c>
      <c r="G71" s="56">
        <f t="shared" si="38"/>
        <v>22652.872000000003</v>
      </c>
      <c r="H71" s="56">
        <f t="shared" si="38"/>
        <v>19420.266</v>
      </c>
      <c r="I71" s="56">
        <f t="shared" si="38"/>
        <v>19874.178</v>
      </c>
      <c r="J71" s="56">
        <f t="shared" si="38"/>
        <v>17807.230499999998</v>
      </c>
      <c r="K71" s="56">
        <f t="shared" si="38"/>
        <v>19479.398</v>
      </c>
      <c r="L71" s="56">
        <f t="shared" si="38"/>
        <v>18338.9705</v>
      </c>
      <c r="M71" s="56">
        <f t="shared" si="38"/>
        <v>18149.152</v>
      </c>
      <c r="N71" s="56">
        <f t="shared" si="38"/>
        <v>20511.665999999997</v>
      </c>
      <c r="O71" s="56">
        <f t="shared" si="38"/>
        <v>22513.248</v>
      </c>
      <c r="P71" s="56">
        <f t="shared" si="38"/>
        <v>19182.6305</v>
      </c>
      <c r="Q71" s="56"/>
      <c r="R71" s="57">
        <f t="shared" si="29"/>
        <v>245394.80509999997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12627.3112</v>
      </c>
      <c r="F75" s="56">
        <f t="shared" si="41"/>
        <v>13645.619999999999</v>
      </c>
      <c r="G75" s="56">
        <f t="shared" si="41"/>
        <v>11847.36</v>
      </c>
      <c r="H75" s="56">
        <f t="shared" si="41"/>
        <v>9343.9</v>
      </c>
      <c r="I75" s="56">
        <f t="shared" si="41"/>
        <v>10754.3</v>
      </c>
      <c r="J75" s="56">
        <f t="shared" si="41"/>
        <v>9167.6</v>
      </c>
      <c r="K75" s="56">
        <f t="shared" si="41"/>
        <v>10260.66</v>
      </c>
      <c r="L75" s="56">
        <f t="shared" si="41"/>
        <v>9625.98</v>
      </c>
      <c r="M75" s="56">
        <f t="shared" si="41"/>
        <v>8885.52</v>
      </c>
      <c r="N75" s="56">
        <f t="shared" si="41"/>
        <v>10613.26</v>
      </c>
      <c r="O75" s="56">
        <f t="shared" si="41"/>
        <v>12129.44</v>
      </c>
      <c r="P75" s="56">
        <f t="shared" si="41"/>
        <v>11106.9</v>
      </c>
      <c r="Q75" s="56"/>
      <c r="R75" s="56">
        <f t="shared" si="40"/>
        <v>130007.8512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4508.6720000000005</v>
      </c>
      <c r="F76" s="56">
        <f t="shared" si="42"/>
        <v>5580.784000000001</v>
      </c>
      <c r="G76" s="56">
        <f t="shared" si="42"/>
        <v>5204.272</v>
      </c>
      <c r="H76" s="56">
        <f t="shared" si="42"/>
        <v>4909.455999999999</v>
      </c>
      <c r="I76" s="56">
        <f t="shared" si="42"/>
        <v>4347.648</v>
      </c>
      <c r="J76" s="56">
        <f t="shared" si="42"/>
        <v>4134.528</v>
      </c>
      <c r="K76" s="56">
        <f t="shared" si="42"/>
        <v>4418.688</v>
      </c>
      <c r="L76" s="56">
        <f t="shared" si="42"/>
        <v>4167.088</v>
      </c>
      <c r="M76" s="56">
        <f t="shared" si="42"/>
        <v>4493.872</v>
      </c>
      <c r="N76" s="56">
        <f t="shared" si="42"/>
        <v>4767.375999999999</v>
      </c>
      <c r="O76" s="56">
        <f t="shared" si="42"/>
        <v>4969.248</v>
      </c>
      <c r="P76" s="56">
        <f t="shared" si="42"/>
        <v>3582.192</v>
      </c>
      <c r="Q76" s="56"/>
      <c r="R76" s="56">
        <f t="shared" si="40"/>
        <v>55083.824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3290.1120000000005</v>
      </c>
      <c r="F78" s="56">
        <f t="shared" si="44"/>
        <v>4072.4640000000004</v>
      </c>
      <c r="G78" s="56">
        <f t="shared" si="44"/>
        <v>3797.7120000000004</v>
      </c>
      <c r="H78" s="56">
        <f t="shared" si="44"/>
        <v>3582.576</v>
      </c>
      <c r="I78" s="56">
        <f t="shared" si="44"/>
        <v>3172.608</v>
      </c>
      <c r="J78" s="56">
        <f t="shared" si="44"/>
        <v>3017.088</v>
      </c>
      <c r="K78" s="56">
        <f t="shared" si="44"/>
        <v>3224.4480000000003</v>
      </c>
      <c r="L78" s="56">
        <f t="shared" si="44"/>
        <v>3040.848</v>
      </c>
      <c r="M78" s="56">
        <f t="shared" si="44"/>
        <v>3279.3120000000004</v>
      </c>
      <c r="N78" s="56">
        <f t="shared" si="44"/>
        <v>3478.896</v>
      </c>
      <c r="O78" s="56">
        <f t="shared" si="44"/>
        <v>3626.208</v>
      </c>
      <c r="P78" s="56">
        <f t="shared" si="44"/>
        <v>2614.032</v>
      </c>
      <c r="Q78" s="56"/>
      <c r="R78" s="56">
        <f t="shared" si="40"/>
        <v>40196.304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3800.3840000000005</v>
      </c>
      <c r="F80" s="56">
        <f t="shared" si="46"/>
        <v>4704.073</v>
      </c>
      <c r="G80" s="56">
        <f t="shared" si="46"/>
        <v>4386.709000000001</v>
      </c>
      <c r="H80" s="56">
        <f t="shared" si="46"/>
        <v>4138.207</v>
      </c>
      <c r="I80" s="56">
        <f t="shared" si="46"/>
        <v>3664.656</v>
      </c>
      <c r="J80" s="56">
        <f t="shared" si="46"/>
        <v>3485.016</v>
      </c>
      <c r="K80" s="56">
        <f t="shared" si="46"/>
        <v>3724.536</v>
      </c>
      <c r="L80" s="56">
        <f t="shared" si="46"/>
        <v>3512.4610000000002</v>
      </c>
      <c r="M80" s="56">
        <f t="shared" si="46"/>
        <v>3787.909</v>
      </c>
      <c r="N80" s="56">
        <f t="shared" si="46"/>
        <v>4018.447</v>
      </c>
      <c r="O80" s="56">
        <f t="shared" si="46"/>
        <v>4188.606</v>
      </c>
      <c r="P80" s="56">
        <f t="shared" si="46"/>
        <v>3019.449</v>
      </c>
      <c r="Q80" s="56"/>
      <c r="R80" s="56">
        <f t="shared" si="40"/>
        <v>46430.453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0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43.03875000000062</v>
      </c>
      <c r="K81" s="56">
        <f t="shared" si="47"/>
        <v>0</v>
      </c>
      <c r="L81" s="56">
        <f t="shared" si="47"/>
        <v>15.593750000000455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508.6057500000006</v>
      </c>
      <c r="Q81" s="56"/>
      <c r="R81" s="56">
        <f t="shared" si="40"/>
        <v>567.2382500000017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24426.479200000005</v>
      </c>
      <c r="F83" s="56">
        <f aca="true" t="shared" si="49" ref="F83:P83">SUM(F74:F82)</f>
        <v>28202.941</v>
      </c>
      <c r="G83" s="56">
        <f t="shared" si="49"/>
        <v>25436.053</v>
      </c>
      <c r="H83" s="56">
        <f t="shared" si="49"/>
        <v>22174.139000000003</v>
      </c>
      <c r="I83" s="56">
        <f t="shared" si="49"/>
        <v>22139.212</v>
      </c>
      <c r="J83" s="56">
        <f t="shared" si="49"/>
        <v>20047.27075</v>
      </c>
      <c r="K83" s="56">
        <f t="shared" si="49"/>
        <v>21828.332000000002</v>
      </c>
      <c r="L83" s="56">
        <f t="shared" si="49"/>
        <v>20561.970749999997</v>
      </c>
      <c r="M83" s="56">
        <f t="shared" si="49"/>
        <v>20646.613</v>
      </c>
      <c r="N83" s="56">
        <f t="shared" si="49"/>
        <v>23077.979</v>
      </c>
      <c r="O83" s="56">
        <f t="shared" si="49"/>
        <v>25113.502</v>
      </c>
      <c r="P83" s="56">
        <f t="shared" si="49"/>
        <v>21031.17875</v>
      </c>
      <c r="Q83" s="56"/>
      <c r="R83" s="57">
        <f t="shared" si="40"/>
        <v>274685.67045000003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O55" sqref="O55:P55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 t="s">
        <v>41</v>
      </c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38">
        <v>113640</v>
      </c>
      <c r="F7" s="38">
        <v>124920</v>
      </c>
      <c r="G7" s="38">
        <v>127920</v>
      </c>
      <c r="H7" s="38">
        <v>83520</v>
      </c>
      <c r="I7" s="38">
        <v>63600</v>
      </c>
      <c r="J7" s="38">
        <v>70680</v>
      </c>
      <c r="K7" s="38">
        <v>74880</v>
      </c>
      <c r="L7" s="38">
        <v>67800</v>
      </c>
      <c r="M7" s="38">
        <v>76800</v>
      </c>
      <c r="N7" s="38">
        <v>64440</v>
      </c>
      <c r="O7" s="38">
        <v>84120</v>
      </c>
      <c r="P7" s="38">
        <v>108120</v>
      </c>
      <c r="R7" s="41">
        <f>SUM(E7:P7)</f>
        <v>1060440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R9" s="41"/>
      <c r="W9" s="15" t="s">
        <v>53</v>
      </c>
      <c r="X9" s="20"/>
    </row>
    <row r="10" spans="2:24" ht="15">
      <c r="B10" s="37">
        <f>MAX(E10:P10)</f>
        <v>409</v>
      </c>
      <c r="C10" s="37"/>
      <c r="D10" s="10" t="s">
        <v>5</v>
      </c>
      <c r="E10" s="38">
        <v>254</v>
      </c>
      <c r="F10" s="38">
        <v>272</v>
      </c>
      <c r="G10" s="38">
        <v>321</v>
      </c>
      <c r="H10" s="38">
        <v>323</v>
      </c>
      <c r="I10" s="38">
        <v>351</v>
      </c>
      <c r="J10" s="38">
        <v>409</v>
      </c>
      <c r="K10" s="38">
        <v>409</v>
      </c>
      <c r="L10" s="38">
        <v>341</v>
      </c>
      <c r="M10" s="38">
        <v>351</v>
      </c>
      <c r="N10" s="38">
        <v>325</v>
      </c>
      <c r="O10" s="38">
        <v>325</v>
      </c>
      <c r="P10" s="38">
        <v>325</v>
      </c>
      <c r="R10" s="41">
        <f>SUM(E10:P10)</f>
        <v>4006</v>
      </c>
      <c r="W10" s="15" t="s">
        <v>54</v>
      </c>
      <c r="X10" s="20"/>
    </row>
    <row r="11" spans="2:24" ht="15">
      <c r="B11" s="37">
        <f>MAX(E11:P11)</f>
        <v>409</v>
      </c>
      <c r="C11" s="37"/>
      <c r="D11" s="10" t="s">
        <v>6</v>
      </c>
      <c r="E11" s="38">
        <v>254</v>
      </c>
      <c r="F11" s="38">
        <v>272</v>
      </c>
      <c r="G11" s="38">
        <v>321</v>
      </c>
      <c r="H11" s="38">
        <v>323</v>
      </c>
      <c r="I11" s="38">
        <v>351</v>
      </c>
      <c r="J11" s="38">
        <v>409</v>
      </c>
      <c r="K11" s="38">
        <v>409</v>
      </c>
      <c r="L11" s="38">
        <v>341</v>
      </c>
      <c r="M11" s="38">
        <v>351</v>
      </c>
      <c r="N11" s="38">
        <v>325</v>
      </c>
      <c r="O11" s="38">
        <v>325</v>
      </c>
      <c r="P11" s="38">
        <v>325</v>
      </c>
      <c r="R11" s="41">
        <f>SUM(E11:P11)</f>
        <v>4006</v>
      </c>
      <c r="W11" s="15" t="s">
        <v>55</v>
      </c>
      <c r="X11" s="20"/>
    </row>
    <row r="12" spans="2:24" ht="15">
      <c r="B12" s="37">
        <f>MAX(E12:P12)</f>
        <v>409</v>
      </c>
      <c r="C12" s="37"/>
      <c r="D12" s="10" t="s">
        <v>7</v>
      </c>
      <c r="E12" s="38">
        <v>254</v>
      </c>
      <c r="F12" s="38">
        <v>272</v>
      </c>
      <c r="G12" s="38">
        <v>321</v>
      </c>
      <c r="H12" s="38">
        <v>323</v>
      </c>
      <c r="I12" s="38">
        <v>351</v>
      </c>
      <c r="J12" s="38">
        <v>409</v>
      </c>
      <c r="K12" s="38">
        <v>409</v>
      </c>
      <c r="L12" s="38">
        <v>341</v>
      </c>
      <c r="M12" s="38">
        <v>351</v>
      </c>
      <c r="N12" s="38">
        <v>325</v>
      </c>
      <c r="O12" s="38">
        <v>325</v>
      </c>
      <c r="P12" s="38">
        <v>325</v>
      </c>
      <c r="R12" s="41">
        <f>SUM(E12:P12)</f>
        <v>4006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8338.5889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8920.6417</v>
      </c>
      <c r="G15" s="59">
        <f t="shared" si="0"/>
        <v>9599.2892</v>
      </c>
      <c r="H15" s="59">
        <f t="shared" si="0"/>
        <v>8064.2052</v>
      </c>
      <c r="I15" s="59">
        <f t="shared" si="0"/>
        <v>7788.266</v>
      </c>
      <c r="J15" s="59">
        <f t="shared" si="0"/>
        <v>8921.2468</v>
      </c>
      <c r="K15" s="59">
        <f t="shared" si="0"/>
        <v>9069.3388</v>
      </c>
      <c r="L15" s="59">
        <f t="shared" si="0"/>
        <v>7784.058</v>
      </c>
      <c r="M15" s="59">
        <f t="shared" si="0"/>
        <v>8253.698</v>
      </c>
      <c r="N15" s="59">
        <f t="shared" si="0"/>
        <v>7421.904399999999</v>
      </c>
      <c r="O15" s="59">
        <f t="shared" si="0"/>
        <v>8115.8212</v>
      </c>
      <c r="P15" s="59">
        <f t="shared" si="0"/>
        <v>8962.0612</v>
      </c>
      <c r="Q15" s="59"/>
      <c r="R15" s="59">
        <f t="shared" si="0"/>
        <v>101239.11940000001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8338.5889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8920.6417</v>
      </c>
      <c r="G16" s="60">
        <f t="shared" si="1"/>
        <v>9599.2892</v>
      </c>
      <c r="H16" s="60">
        <f t="shared" si="1"/>
        <v>8064.2052</v>
      </c>
      <c r="I16" s="60">
        <f t="shared" si="1"/>
        <v>7788.266</v>
      </c>
      <c r="J16" s="60">
        <f t="shared" si="1"/>
        <v>8921.2468</v>
      </c>
      <c r="K16" s="60">
        <f t="shared" si="1"/>
        <v>9069.3388</v>
      </c>
      <c r="L16" s="60">
        <f t="shared" si="1"/>
        <v>7784.058</v>
      </c>
      <c r="M16" s="60">
        <f t="shared" si="1"/>
        <v>8253.698</v>
      </c>
      <c r="N16" s="60">
        <f t="shared" si="1"/>
        <v>7421.904399999999</v>
      </c>
      <c r="O16" s="60">
        <f t="shared" si="1"/>
        <v>8115.8212</v>
      </c>
      <c r="P16" s="60">
        <f t="shared" si="1"/>
        <v>8962.0612</v>
      </c>
      <c r="Q16" s="60"/>
      <c r="R16" s="60">
        <f t="shared" si="1"/>
        <v>101239.11940000001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10483.289999999999</v>
      </c>
      <c r="F23" s="56">
        <f t="shared" si="5"/>
        <v>11523.869999999999</v>
      </c>
      <c r="G23" s="56">
        <f t="shared" si="5"/>
        <v>11800.619999999999</v>
      </c>
      <c r="H23" s="56">
        <f t="shared" si="5"/>
        <v>7704.72</v>
      </c>
      <c r="I23" s="56">
        <f t="shared" si="5"/>
        <v>5867.1</v>
      </c>
      <c r="J23" s="56">
        <f t="shared" si="5"/>
        <v>6520.23</v>
      </c>
      <c r="K23" s="56">
        <f t="shared" si="5"/>
        <v>6907.68</v>
      </c>
      <c r="L23" s="56">
        <f t="shared" si="5"/>
        <v>6254.55</v>
      </c>
      <c r="M23" s="56">
        <f t="shared" si="5"/>
        <v>7084.8</v>
      </c>
      <c r="N23" s="56">
        <f t="shared" si="5"/>
        <v>5944.59</v>
      </c>
      <c r="O23" s="56">
        <f t="shared" si="5"/>
        <v>7760.07</v>
      </c>
      <c r="P23" s="56">
        <f t="shared" si="5"/>
        <v>9974.07</v>
      </c>
      <c r="Q23" s="56"/>
      <c r="R23" s="56">
        <f t="shared" si="4"/>
        <v>97825.59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10518.289999999999</v>
      </c>
      <c r="F24" s="56">
        <f aca="true" t="shared" si="6" ref="F24:P24">F22+F23</f>
        <v>11558.869999999999</v>
      </c>
      <c r="G24" s="56">
        <f t="shared" si="6"/>
        <v>11835.619999999999</v>
      </c>
      <c r="H24" s="56">
        <f t="shared" si="6"/>
        <v>7739.72</v>
      </c>
      <c r="I24" s="56">
        <f t="shared" si="6"/>
        <v>5902.1</v>
      </c>
      <c r="J24" s="56">
        <f t="shared" si="6"/>
        <v>6555.23</v>
      </c>
      <c r="K24" s="56">
        <f t="shared" si="6"/>
        <v>6942.68</v>
      </c>
      <c r="L24" s="56">
        <f t="shared" si="6"/>
        <v>6289.55</v>
      </c>
      <c r="M24" s="56">
        <f t="shared" si="6"/>
        <v>7119.8</v>
      </c>
      <c r="N24" s="56">
        <f t="shared" si="6"/>
        <v>5979.59</v>
      </c>
      <c r="O24" s="56">
        <f t="shared" si="6"/>
        <v>7795.07</v>
      </c>
      <c r="P24" s="56">
        <f t="shared" si="6"/>
        <v>10009.07</v>
      </c>
      <c r="Q24" s="56"/>
      <c r="R24" s="57">
        <f t="shared" si="4"/>
        <v>98245.59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11426.502</v>
      </c>
      <c r="F28" s="56">
        <f t="shared" si="8"/>
        <v>12560.706</v>
      </c>
      <c r="G28" s="56">
        <f t="shared" si="8"/>
        <v>12862.356</v>
      </c>
      <c r="H28" s="56">
        <f t="shared" si="8"/>
        <v>8397.936</v>
      </c>
      <c r="I28" s="56">
        <f t="shared" si="8"/>
        <v>6394.9800000000005</v>
      </c>
      <c r="J28" s="56">
        <f t="shared" si="8"/>
        <v>7106.874</v>
      </c>
      <c r="K28" s="56">
        <f t="shared" si="8"/>
        <v>7529.184</v>
      </c>
      <c r="L28" s="56">
        <f t="shared" si="8"/>
        <v>6817.29</v>
      </c>
      <c r="M28" s="56">
        <f t="shared" si="8"/>
        <v>7722.24</v>
      </c>
      <c r="N28" s="56">
        <f t="shared" si="8"/>
        <v>6479.442</v>
      </c>
      <c r="O28" s="56">
        <f t="shared" si="8"/>
        <v>8458.266</v>
      </c>
      <c r="P28" s="56">
        <f t="shared" si="8"/>
        <v>10871.466</v>
      </c>
      <c r="Q28" s="56"/>
      <c r="R28" s="56">
        <f t="shared" si="4"/>
        <v>106627.242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11466.502</v>
      </c>
      <c r="F29" s="56">
        <f aca="true" t="shared" si="9" ref="F29:P29">F28+F27</f>
        <v>12600.706</v>
      </c>
      <c r="G29" s="56">
        <f t="shared" si="9"/>
        <v>12902.356</v>
      </c>
      <c r="H29" s="56">
        <f t="shared" si="9"/>
        <v>8437.936</v>
      </c>
      <c r="I29" s="56">
        <f t="shared" si="9"/>
        <v>6434.9800000000005</v>
      </c>
      <c r="J29" s="56">
        <f t="shared" si="9"/>
        <v>7146.874</v>
      </c>
      <c r="K29" s="56">
        <f t="shared" si="9"/>
        <v>7569.184</v>
      </c>
      <c r="L29" s="56">
        <f t="shared" si="9"/>
        <v>6857.29</v>
      </c>
      <c r="M29" s="56">
        <f t="shared" si="9"/>
        <v>7762.24</v>
      </c>
      <c r="N29" s="56">
        <f t="shared" si="9"/>
        <v>6519.442</v>
      </c>
      <c r="O29" s="56">
        <f t="shared" si="9"/>
        <v>8498.266</v>
      </c>
      <c r="P29" s="56">
        <f t="shared" si="9"/>
        <v>10911.466</v>
      </c>
      <c r="Q29" s="56"/>
      <c r="R29" s="57">
        <f t="shared" si="4"/>
        <v>107107.242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8454.815999999999</v>
      </c>
      <c r="F33" s="56">
        <f t="shared" si="11"/>
        <v>9294.047999999999</v>
      </c>
      <c r="G33" s="56">
        <f t="shared" si="11"/>
        <v>9517.248</v>
      </c>
      <c r="H33" s="56">
        <f t="shared" si="11"/>
        <v>6213.888</v>
      </c>
      <c r="I33" s="56">
        <f t="shared" si="11"/>
        <v>4731.839999999999</v>
      </c>
      <c r="J33" s="56">
        <f t="shared" si="11"/>
        <v>5258.592</v>
      </c>
      <c r="K33" s="56">
        <f t="shared" si="11"/>
        <v>5571.071999999999</v>
      </c>
      <c r="L33" s="56">
        <f t="shared" si="11"/>
        <v>5044.32</v>
      </c>
      <c r="M33" s="56">
        <f t="shared" si="11"/>
        <v>5713.919999999999</v>
      </c>
      <c r="N33" s="56">
        <f t="shared" si="11"/>
        <v>4794.335999999999</v>
      </c>
      <c r="O33" s="56">
        <f t="shared" si="11"/>
        <v>6258.527999999999</v>
      </c>
      <c r="P33" s="56">
        <f t="shared" si="11"/>
        <v>8044.128</v>
      </c>
      <c r="Q33" s="56"/>
      <c r="R33" s="56">
        <f t="shared" si="4"/>
        <v>78896.73599999999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8489.815999999999</v>
      </c>
      <c r="F34" s="56">
        <f aca="true" t="shared" si="12" ref="F34:P34">F32+F33</f>
        <v>9329.047999999999</v>
      </c>
      <c r="G34" s="56">
        <f t="shared" si="12"/>
        <v>9552.248</v>
      </c>
      <c r="H34" s="56">
        <f t="shared" si="12"/>
        <v>6248.888</v>
      </c>
      <c r="I34" s="56">
        <f t="shared" si="12"/>
        <v>4766.839999999999</v>
      </c>
      <c r="J34" s="56">
        <f t="shared" si="12"/>
        <v>5293.592</v>
      </c>
      <c r="K34" s="56">
        <f t="shared" si="12"/>
        <v>5606.071999999999</v>
      </c>
      <c r="L34" s="56">
        <f t="shared" si="12"/>
        <v>5079.32</v>
      </c>
      <c r="M34" s="56">
        <f t="shared" si="12"/>
        <v>5748.919999999999</v>
      </c>
      <c r="N34" s="56">
        <f t="shared" si="12"/>
        <v>4829.335999999999</v>
      </c>
      <c r="O34" s="56">
        <f t="shared" si="12"/>
        <v>6293.527999999999</v>
      </c>
      <c r="P34" s="56">
        <f t="shared" si="12"/>
        <v>8079.128</v>
      </c>
      <c r="Q34" s="56"/>
      <c r="R34" s="57">
        <f t="shared" si="4"/>
        <v>79316.73599999999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9353.7084</v>
      </c>
      <c r="F38" s="56">
        <f t="shared" si="14"/>
        <v>10282.1652</v>
      </c>
      <c r="G38" s="56">
        <f t="shared" si="14"/>
        <v>10529.0952</v>
      </c>
      <c r="H38" s="56">
        <f t="shared" si="14"/>
        <v>6874.531199999999</v>
      </c>
      <c r="I38" s="56">
        <f t="shared" si="14"/>
        <v>5234.915999999999</v>
      </c>
      <c r="J38" s="56">
        <f t="shared" si="14"/>
        <v>5817.6708</v>
      </c>
      <c r="K38" s="56">
        <f t="shared" si="14"/>
        <v>6163.372799999999</v>
      </c>
      <c r="L38" s="56">
        <f t="shared" si="14"/>
        <v>5580.6179999999995</v>
      </c>
      <c r="M38" s="56">
        <f t="shared" si="14"/>
        <v>6321.407999999999</v>
      </c>
      <c r="N38" s="56">
        <f t="shared" si="14"/>
        <v>5304.0563999999995</v>
      </c>
      <c r="O38" s="56">
        <f t="shared" si="14"/>
        <v>6923.9172</v>
      </c>
      <c r="P38" s="56">
        <f t="shared" si="14"/>
        <v>8899.357199999999</v>
      </c>
      <c r="Q38" s="56"/>
      <c r="R38" s="56">
        <f t="shared" si="4"/>
        <v>87284.8164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9393.7084</v>
      </c>
      <c r="F39" s="56">
        <f t="shared" si="15"/>
        <v>10322.1652</v>
      </c>
      <c r="G39" s="56">
        <f t="shared" si="15"/>
        <v>10569.0952</v>
      </c>
      <c r="H39" s="56">
        <f t="shared" si="15"/>
        <v>6914.531199999999</v>
      </c>
      <c r="I39" s="56">
        <f t="shared" si="15"/>
        <v>5274.915999999999</v>
      </c>
      <c r="J39" s="56">
        <f t="shared" si="15"/>
        <v>5857.6708</v>
      </c>
      <c r="K39" s="56">
        <f t="shared" si="15"/>
        <v>6203.372799999999</v>
      </c>
      <c r="L39" s="56">
        <f t="shared" si="15"/>
        <v>5620.6179999999995</v>
      </c>
      <c r="M39" s="56">
        <f t="shared" si="15"/>
        <v>6361.407999999999</v>
      </c>
      <c r="N39" s="56">
        <f t="shared" si="15"/>
        <v>5344.0563999999995</v>
      </c>
      <c r="O39" s="56">
        <f t="shared" si="15"/>
        <v>6963.9172</v>
      </c>
      <c r="P39" s="56">
        <f t="shared" si="15"/>
        <v>8939.357199999999</v>
      </c>
      <c r="Q39" s="56"/>
      <c r="R39" s="57">
        <f t="shared" si="4"/>
        <v>87764.8164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4050.1295999999998</v>
      </c>
      <c r="F43" s="56">
        <f t="shared" si="17"/>
        <v>4452.1488</v>
      </c>
      <c r="G43" s="56">
        <f t="shared" si="17"/>
        <v>4559.0688</v>
      </c>
      <c r="H43" s="56">
        <f t="shared" si="17"/>
        <v>2976.6528</v>
      </c>
      <c r="I43" s="56">
        <f t="shared" si="17"/>
        <v>2266.7039999999997</v>
      </c>
      <c r="J43" s="56">
        <f t="shared" si="17"/>
        <v>2519.0352</v>
      </c>
      <c r="K43" s="56">
        <f t="shared" si="17"/>
        <v>2668.7232</v>
      </c>
      <c r="L43" s="56">
        <f t="shared" si="17"/>
        <v>2416.392</v>
      </c>
      <c r="M43" s="56">
        <f t="shared" si="17"/>
        <v>2737.152</v>
      </c>
      <c r="N43" s="56">
        <f t="shared" si="17"/>
        <v>2296.6416</v>
      </c>
      <c r="O43" s="56">
        <f t="shared" si="17"/>
        <v>2998.0368</v>
      </c>
      <c r="P43" s="56">
        <f t="shared" si="17"/>
        <v>3853.3968</v>
      </c>
      <c r="Q43" s="56"/>
      <c r="R43" s="56">
        <f t="shared" si="4"/>
        <v>37794.0816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3886.2000000000003</v>
      </c>
      <c r="F44" s="56">
        <f>F10*$D$44</f>
        <v>4161.6</v>
      </c>
      <c r="G44" s="56">
        <f>G10*$D$44</f>
        <v>4911.3</v>
      </c>
      <c r="H44" s="56"/>
      <c r="I44" s="56"/>
      <c r="J44" s="56"/>
      <c r="K44" s="56"/>
      <c r="L44" s="56"/>
      <c r="M44" s="56"/>
      <c r="N44" s="56"/>
      <c r="O44" s="56">
        <f>O10*$D$44</f>
        <v>4972.5</v>
      </c>
      <c r="P44" s="56">
        <f>P10*$D$44</f>
        <v>4972.5</v>
      </c>
      <c r="Q44" s="56"/>
      <c r="R44" s="56">
        <f t="shared" si="4"/>
        <v>22904.100000000002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4263.599999999999</v>
      </c>
      <c r="I46" s="56">
        <f aca="true" t="shared" si="18" ref="I46:N46">I10*$D$46</f>
        <v>4633.2</v>
      </c>
      <c r="J46" s="56">
        <f t="shared" si="18"/>
        <v>5398.799999999999</v>
      </c>
      <c r="K46" s="56">
        <f t="shared" si="18"/>
        <v>5398.799999999999</v>
      </c>
      <c r="L46" s="56">
        <f t="shared" si="18"/>
        <v>4501.2</v>
      </c>
      <c r="M46" s="56">
        <f t="shared" si="18"/>
        <v>4633.2</v>
      </c>
      <c r="N46" s="56">
        <f t="shared" si="18"/>
        <v>4290</v>
      </c>
      <c r="O46" s="56"/>
      <c r="P46" s="56"/>
      <c r="Q46" s="56"/>
      <c r="R46" s="56">
        <f t="shared" si="4"/>
        <v>33118.8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8.75">
      <c r="A49" s="48"/>
      <c r="B49" s="49"/>
      <c r="D49" s="9" t="s">
        <v>24</v>
      </c>
      <c r="E49" s="56">
        <f>SUM(E42:E48)</f>
        <v>8026.329600000001</v>
      </c>
      <c r="F49" s="56">
        <f aca="true" t="shared" si="21" ref="F49:P49">SUM(F42:F48)</f>
        <v>8703.748800000001</v>
      </c>
      <c r="G49" s="56">
        <f t="shared" si="21"/>
        <v>9560.3688</v>
      </c>
      <c r="H49" s="56">
        <f t="shared" si="21"/>
        <v>7330.252799999999</v>
      </c>
      <c r="I49" s="56">
        <f t="shared" si="21"/>
        <v>6989.9039999999995</v>
      </c>
      <c r="J49" s="56">
        <f t="shared" si="21"/>
        <v>8007.8351999999995</v>
      </c>
      <c r="K49" s="56">
        <f t="shared" si="21"/>
        <v>8157.5232</v>
      </c>
      <c r="L49" s="56">
        <f t="shared" si="21"/>
        <v>7007.592</v>
      </c>
      <c r="M49" s="56">
        <f t="shared" si="21"/>
        <v>7460.352</v>
      </c>
      <c r="N49" s="56">
        <f t="shared" si="21"/>
        <v>6676.6416</v>
      </c>
      <c r="O49" s="56">
        <f t="shared" si="21"/>
        <v>8060.5368</v>
      </c>
      <c r="P49" s="56">
        <f t="shared" si="21"/>
        <v>8915.8968</v>
      </c>
      <c r="Q49" s="56"/>
      <c r="R49" s="56">
        <f t="shared" si="4"/>
        <v>94896.98160000001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4056.9480000000003</v>
      </c>
      <c r="F53" s="56">
        <f t="shared" si="23"/>
        <v>4459.644</v>
      </c>
      <c r="G53" s="56">
        <f t="shared" si="23"/>
        <v>4566.744000000001</v>
      </c>
      <c r="H53" s="56">
        <f t="shared" si="23"/>
        <v>2981.664</v>
      </c>
      <c r="I53" s="56">
        <f t="shared" si="23"/>
        <v>2270.52</v>
      </c>
      <c r="J53" s="56">
        <f t="shared" si="23"/>
        <v>2523.2760000000003</v>
      </c>
      <c r="K53" s="56">
        <f t="shared" si="23"/>
        <v>2673.2160000000003</v>
      </c>
      <c r="L53" s="56">
        <f t="shared" si="23"/>
        <v>2420.46</v>
      </c>
      <c r="M53" s="56">
        <f t="shared" si="23"/>
        <v>2741.76</v>
      </c>
      <c r="N53" s="56">
        <f t="shared" si="23"/>
        <v>2300.5080000000003</v>
      </c>
      <c r="O53" s="56">
        <f t="shared" si="23"/>
        <v>3003.0840000000003</v>
      </c>
      <c r="P53" s="56">
        <f t="shared" si="23"/>
        <v>3859.8840000000005</v>
      </c>
      <c r="Q53" s="56"/>
      <c r="R53" s="56">
        <f t="shared" si="4"/>
        <v>37857.708000000006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4574.54</v>
      </c>
      <c r="F54" s="56">
        <f>F10*$D$54</f>
        <v>4898.72</v>
      </c>
      <c r="G54" s="56">
        <f>G10*$D$54</f>
        <v>5781.210000000001</v>
      </c>
      <c r="H54" s="56"/>
      <c r="I54" s="56"/>
      <c r="J54" s="56"/>
      <c r="K54" s="56"/>
      <c r="L54" s="56"/>
      <c r="M54" s="56"/>
      <c r="N54" s="56"/>
      <c r="O54" s="56">
        <f>$D$54*O10</f>
        <v>5853.250000000001</v>
      </c>
      <c r="P54" s="56">
        <f>$D$54*P10</f>
        <v>5853.250000000001</v>
      </c>
      <c r="Q54" s="56"/>
      <c r="R54" s="56">
        <f t="shared" si="4"/>
        <v>26960.97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5138.93</v>
      </c>
      <c r="I56" s="56">
        <f aca="true" t="shared" si="24" ref="I56:N56">I10*$D$56</f>
        <v>5584.41</v>
      </c>
      <c r="J56" s="56">
        <f t="shared" si="24"/>
        <v>6507.1900000000005</v>
      </c>
      <c r="K56" s="56">
        <f t="shared" si="24"/>
        <v>6507.1900000000005</v>
      </c>
      <c r="L56" s="56">
        <f t="shared" si="24"/>
        <v>5425.31</v>
      </c>
      <c r="M56" s="56">
        <f t="shared" si="24"/>
        <v>5584.41</v>
      </c>
      <c r="N56" s="56">
        <f t="shared" si="24"/>
        <v>5170.75</v>
      </c>
      <c r="O56" s="56"/>
      <c r="P56" s="56"/>
      <c r="Q56" s="56"/>
      <c r="R56" s="56">
        <f t="shared" si="4"/>
        <v>39918.19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8721.488000000001</v>
      </c>
      <c r="F59" s="56">
        <f aca="true" t="shared" si="27" ref="F59:P59">SUM(F52:F58)</f>
        <v>9448.364000000001</v>
      </c>
      <c r="G59" s="56">
        <f t="shared" si="27"/>
        <v>10437.954000000002</v>
      </c>
      <c r="H59" s="56">
        <f t="shared" si="27"/>
        <v>8210.594000000001</v>
      </c>
      <c r="I59" s="56">
        <f t="shared" si="27"/>
        <v>7944.93</v>
      </c>
      <c r="J59" s="56">
        <f t="shared" si="27"/>
        <v>9120.466</v>
      </c>
      <c r="K59" s="56">
        <f t="shared" si="27"/>
        <v>9270.406</v>
      </c>
      <c r="L59" s="56">
        <f t="shared" si="27"/>
        <v>7935.77</v>
      </c>
      <c r="M59" s="56">
        <f t="shared" si="27"/>
        <v>8416.17</v>
      </c>
      <c r="N59" s="56">
        <f t="shared" si="27"/>
        <v>7561.258</v>
      </c>
      <c r="O59" s="56">
        <f t="shared" si="27"/>
        <v>8946.334</v>
      </c>
      <c r="P59" s="56">
        <f t="shared" si="27"/>
        <v>9803.134000000002</v>
      </c>
      <c r="Q59" s="56"/>
      <c r="R59" s="57">
        <f t="shared" si="4"/>
        <v>105816.86800000002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4287.6372</v>
      </c>
      <c r="F63" s="56">
        <f t="shared" si="30"/>
        <v>4713.2316</v>
      </c>
      <c r="G63" s="56">
        <f t="shared" si="30"/>
        <v>4826.4216</v>
      </c>
      <c r="H63" s="56">
        <f t="shared" si="30"/>
        <v>3151.2096</v>
      </c>
      <c r="I63" s="56">
        <f t="shared" si="30"/>
        <v>2399.628</v>
      </c>
      <c r="J63" s="56">
        <f t="shared" si="30"/>
        <v>2666.7563999999998</v>
      </c>
      <c r="K63" s="56">
        <f t="shared" si="30"/>
        <v>2825.2224</v>
      </c>
      <c r="L63" s="56">
        <f t="shared" si="30"/>
        <v>2558.094</v>
      </c>
      <c r="M63" s="56">
        <f t="shared" si="30"/>
        <v>2897.6639999999998</v>
      </c>
      <c r="N63" s="56">
        <f t="shared" si="30"/>
        <v>2431.3212</v>
      </c>
      <c r="O63" s="56">
        <f t="shared" si="30"/>
        <v>3173.8476</v>
      </c>
      <c r="P63" s="56">
        <f t="shared" si="30"/>
        <v>4079.3676</v>
      </c>
      <c r="Q63" s="56"/>
      <c r="R63" s="56">
        <f t="shared" si="29"/>
        <v>40010.40119999999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1155.7</v>
      </c>
      <c r="F64" s="56">
        <f t="shared" si="31"/>
        <v>1237.6</v>
      </c>
      <c r="G64" s="56">
        <f t="shared" si="31"/>
        <v>1460.55</v>
      </c>
      <c r="H64" s="56">
        <f t="shared" si="31"/>
        <v>1469.6499999999999</v>
      </c>
      <c r="I64" s="56">
        <f t="shared" si="31"/>
        <v>1597.05</v>
      </c>
      <c r="J64" s="56">
        <f t="shared" si="31"/>
        <v>1860.9499999999998</v>
      </c>
      <c r="K64" s="56">
        <f t="shared" si="31"/>
        <v>1860.9499999999998</v>
      </c>
      <c r="L64" s="56">
        <f t="shared" si="31"/>
        <v>1551.55</v>
      </c>
      <c r="M64" s="56">
        <f t="shared" si="31"/>
        <v>1597.05</v>
      </c>
      <c r="N64" s="56">
        <f t="shared" si="31"/>
        <v>1478.75</v>
      </c>
      <c r="O64" s="56">
        <f t="shared" si="31"/>
        <v>1478.75</v>
      </c>
      <c r="P64" s="56">
        <f t="shared" si="31"/>
        <v>1478.75</v>
      </c>
      <c r="Q64" s="56"/>
      <c r="R64" s="56">
        <f t="shared" si="29"/>
        <v>18227.3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749.3000000000001</v>
      </c>
      <c r="F66" s="56">
        <f t="shared" si="33"/>
        <v>802.4000000000001</v>
      </c>
      <c r="G66" s="56">
        <f t="shared" si="33"/>
        <v>946.95</v>
      </c>
      <c r="H66" s="56">
        <f t="shared" si="33"/>
        <v>952.85</v>
      </c>
      <c r="I66" s="56">
        <f t="shared" si="33"/>
        <v>1035.45</v>
      </c>
      <c r="J66" s="56">
        <f t="shared" si="33"/>
        <v>1206.5500000000002</v>
      </c>
      <c r="K66" s="56">
        <f t="shared" si="33"/>
        <v>1206.5500000000002</v>
      </c>
      <c r="L66" s="56">
        <f t="shared" si="33"/>
        <v>1005.95</v>
      </c>
      <c r="M66" s="56">
        <f t="shared" si="33"/>
        <v>1035.45</v>
      </c>
      <c r="N66" s="56">
        <f t="shared" si="33"/>
        <v>958.7500000000001</v>
      </c>
      <c r="O66" s="56">
        <f t="shared" si="33"/>
        <v>958.7500000000001</v>
      </c>
      <c r="P66" s="56">
        <f t="shared" si="33"/>
        <v>958.7500000000001</v>
      </c>
      <c r="Q66" s="56"/>
      <c r="R66" s="56">
        <f t="shared" si="29"/>
        <v>11817.7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919.48</v>
      </c>
      <c r="F68" s="56">
        <f t="shared" si="35"/>
        <v>984.64</v>
      </c>
      <c r="G68" s="56">
        <f t="shared" si="35"/>
        <v>1162.02</v>
      </c>
      <c r="H68" s="56">
        <f t="shared" si="35"/>
        <v>1169.26</v>
      </c>
      <c r="I68" s="56">
        <f t="shared" si="35"/>
        <v>1270.6200000000001</v>
      </c>
      <c r="J68" s="56">
        <f t="shared" si="35"/>
        <v>1480.5800000000002</v>
      </c>
      <c r="K68" s="56">
        <f t="shared" si="35"/>
        <v>1480.5800000000002</v>
      </c>
      <c r="L68" s="56">
        <f t="shared" si="35"/>
        <v>1234.42</v>
      </c>
      <c r="M68" s="56">
        <f t="shared" si="35"/>
        <v>1270.6200000000001</v>
      </c>
      <c r="N68" s="56">
        <f t="shared" si="35"/>
        <v>1176.5</v>
      </c>
      <c r="O68" s="56">
        <f t="shared" si="35"/>
        <v>1176.5</v>
      </c>
      <c r="P68" s="56">
        <f t="shared" si="35"/>
        <v>1176.5</v>
      </c>
      <c r="Q68" s="56"/>
      <c r="R68" s="56">
        <f t="shared" si="29"/>
        <v>14501.720000000001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190.95499999999993</v>
      </c>
      <c r="F69" s="56">
        <f aca="true" t="shared" si="36" ref="F69:P69">IF(F$7&gt;0,IF(F$12&gt;250,IF(F$12&gt;$B$12*0.75,0,(0.75*$B$12*$D$68-F$12*$D$68)),250*$D$68-F$12*$D$68),0)</f>
        <v>125.79499999999996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0</v>
      </c>
      <c r="Q69" s="56"/>
      <c r="R69" s="56">
        <f t="shared" si="29"/>
        <v>316.7499999999999</v>
      </c>
      <c r="S69" s="20"/>
    </row>
    <row r="70" spans="1:19" ht="15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8.75">
      <c r="A71" s="48"/>
      <c r="B71" s="49"/>
      <c r="D71" s="9" t="s">
        <v>24</v>
      </c>
      <c r="E71" s="56">
        <f>SUM(E62:E70)</f>
        <v>7503.0722000000005</v>
      </c>
      <c r="F71" s="56">
        <f aca="true" t="shared" si="38" ref="F71:P71">SUM(F62:F70)</f>
        <v>8063.6666</v>
      </c>
      <c r="G71" s="56">
        <f t="shared" si="38"/>
        <v>8595.9416</v>
      </c>
      <c r="H71" s="56">
        <f t="shared" si="38"/>
        <v>6942.9696</v>
      </c>
      <c r="I71" s="56">
        <f t="shared" si="38"/>
        <v>6502.748</v>
      </c>
      <c r="J71" s="56">
        <f t="shared" si="38"/>
        <v>7414.836399999999</v>
      </c>
      <c r="K71" s="56">
        <f t="shared" si="38"/>
        <v>7573.3024</v>
      </c>
      <c r="L71" s="56">
        <f t="shared" si="38"/>
        <v>6550.014</v>
      </c>
      <c r="M71" s="56">
        <f t="shared" si="38"/>
        <v>7000.784</v>
      </c>
      <c r="N71" s="56">
        <f t="shared" si="38"/>
        <v>6245.3212</v>
      </c>
      <c r="O71" s="56">
        <f t="shared" si="38"/>
        <v>6987.8476</v>
      </c>
      <c r="P71" s="56">
        <f t="shared" si="38"/>
        <v>7893.3676</v>
      </c>
      <c r="Q71" s="56"/>
      <c r="R71" s="56">
        <f t="shared" si="29"/>
        <v>87273.87120000001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4006.9464</v>
      </c>
      <c r="F75" s="56">
        <f t="shared" si="41"/>
        <v>4404.6792</v>
      </c>
      <c r="G75" s="56">
        <f t="shared" si="41"/>
        <v>4510.4592</v>
      </c>
      <c r="H75" s="56">
        <f t="shared" si="41"/>
        <v>2944.9152</v>
      </c>
      <c r="I75" s="56">
        <f t="shared" si="41"/>
        <v>2242.536</v>
      </c>
      <c r="J75" s="56">
        <f t="shared" si="41"/>
        <v>2492.1768</v>
      </c>
      <c r="K75" s="56">
        <f t="shared" si="41"/>
        <v>2640.2688</v>
      </c>
      <c r="L75" s="56">
        <f t="shared" si="41"/>
        <v>2390.628</v>
      </c>
      <c r="M75" s="56">
        <f t="shared" si="41"/>
        <v>2707.968</v>
      </c>
      <c r="N75" s="56">
        <f t="shared" si="41"/>
        <v>2272.1544</v>
      </c>
      <c r="O75" s="56">
        <f t="shared" si="41"/>
        <v>2966.0712</v>
      </c>
      <c r="P75" s="56">
        <f t="shared" si="41"/>
        <v>3812.3112</v>
      </c>
      <c r="Q75" s="56"/>
      <c r="R75" s="56">
        <f t="shared" si="40"/>
        <v>37391.114400000006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1503.68</v>
      </c>
      <c r="F76" s="56">
        <f t="shared" si="42"/>
        <v>1610.24</v>
      </c>
      <c r="G76" s="56">
        <f t="shared" si="42"/>
        <v>1900.32</v>
      </c>
      <c r="H76" s="56">
        <f t="shared" si="42"/>
        <v>1912.16</v>
      </c>
      <c r="I76" s="56">
        <f t="shared" si="42"/>
        <v>2077.92</v>
      </c>
      <c r="J76" s="56">
        <f t="shared" si="42"/>
        <v>2421.2799999999997</v>
      </c>
      <c r="K76" s="56">
        <f t="shared" si="42"/>
        <v>2421.2799999999997</v>
      </c>
      <c r="L76" s="56">
        <f t="shared" si="42"/>
        <v>2018.72</v>
      </c>
      <c r="M76" s="56">
        <f t="shared" si="42"/>
        <v>2077.92</v>
      </c>
      <c r="N76" s="56">
        <f t="shared" si="42"/>
        <v>1924</v>
      </c>
      <c r="O76" s="56">
        <f t="shared" si="42"/>
        <v>1924</v>
      </c>
      <c r="P76" s="56">
        <f t="shared" si="42"/>
        <v>1924</v>
      </c>
      <c r="Q76" s="56"/>
      <c r="R76" s="56">
        <f t="shared" si="40"/>
        <v>23715.519999999997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1097.28</v>
      </c>
      <c r="F78" s="56">
        <f t="shared" si="44"/>
        <v>1175.04</v>
      </c>
      <c r="G78" s="56">
        <f t="shared" si="44"/>
        <v>1386.72</v>
      </c>
      <c r="H78" s="56">
        <f t="shared" si="44"/>
        <v>1395.3600000000001</v>
      </c>
      <c r="I78" s="56">
        <f t="shared" si="44"/>
        <v>1516.3200000000002</v>
      </c>
      <c r="J78" s="56">
        <f t="shared" si="44"/>
        <v>1766.88</v>
      </c>
      <c r="K78" s="56">
        <f t="shared" si="44"/>
        <v>1766.88</v>
      </c>
      <c r="L78" s="56">
        <f t="shared" si="44"/>
        <v>1473.1200000000001</v>
      </c>
      <c r="M78" s="56">
        <f t="shared" si="44"/>
        <v>1516.3200000000002</v>
      </c>
      <c r="N78" s="56">
        <f t="shared" si="44"/>
        <v>1404</v>
      </c>
      <c r="O78" s="56">
        <f t="shared" si="44"/>
        <v>1404</v>
      </c>
      <c r="P78" s="56">
        <f t="shared" si="44"/>
        <v>1404</v>
      </c>
      <c r="Q78" s="56"/>
      <c r="R78" s="56">
        <f t="shared" si="40"/>
        <v>17305.92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1267.46</v>
      </c>
      <c r="F80" s="56">
        <f t="shared" si="46"/>
        <v>1357.28</v>
      </c>
      <c r="G80" s="56">
        <f t="shared" si="46"/>
        <v>1601.79</v>
      </c>
      <c r="H80" s="56">
        <f t="shared" si="46"/>
        <v>1611.77</v>
      </c>
      <c r="I80" s="56">
        <f t="shared" si="46"/>
        <v>1751.49</v>
      </c>
      <c r="J80" s="56">
        <f t="shared" si="46"/>
        <v>2040.91</v>
      </c>
      <c r="K80" s="56">
        <f t="shared" si="46"/>
        <v>2040.91</v>
      </c>
      <c r="L80" s="56">
        <f t="shared" si="46"/>
        <v>1701.5900000000001</v>
      </c>
      <c r="M80" s="56">
        <f t="shared" si="46"/>
        <v>1751.49</v>
      </c>
      <c r="N80" s="56">
        <f t="shared" si="46"/>
        <v>1621.75</v>
      </c>
      <c r="O80" s="56">
        <f t="shared" si="46"/>
        <v>1621.75</v>
      </c>
      <c r="P80" s="56">
        <f t="shared" si="46"/>
        <v>1621.75</v>
      </c>
      <c r="Q80" s="56"/>
      <c r="R80" s="56">
        <f t="shared" si="40"/>
        <v>19989.94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263.2225000000001</v>
      </c>
      <c r="F81" s="56">
        <f aca="true" t="shared" si="47" ref="F81:P81">IF(F$7&gt;0,IF(F12&gt;250,IF(F12&gt;$B$12*0.75,0,(0.75*$B$12*$D$80-F12*$D$80)),250*$D$80-F12*$D$80),0)</f>
        <v>173.40250000000015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0</v>
      </c>
      <c r="Q81" s="56"/>
      <c r="R81" s="56">
        <f t="shared" si="40"/>
        <v>436.6250000000002</v>
      </c>
    </row>
    <row r="82" spans="2:18" ht="15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">
      <c r="D83" s="9" t="s">
        <v>24</v>
      </c>
      <c r="E83" s="56">
        <f>SUM(E74:E82)</f>
        <v>8338.5889</v>
      </c>
      <c r="F83" s="56">
        <f aca="true" t="shared" si="49" ref="F83:P83">SUM(F74:F82)</f>
        <v>8920.6417</v>
      </c>
      <c r="G83" s="56">
        <f t="shared" si="49"/>
        <v>9599.2892</v>
      </c>
      <c r="H83" s="56">
        <f t="shared" si="49"/>
        <v>8064.2052</v>
      </c>
      <c r="I83" s="56">
        <f t="shared" si="49"/>
        <v>7788.266</v>
      </c>
      <c r="J83" s="56">
        <f t="shared" si="49"/>
        <v>8921.2468</v>
      </c>
      <c r="K83" s="56">
        <f t="shared" si="49"/>
        <v>9069.3388</v>
      </c>
      <c r="L83" s="56">
        <f t="shared" si="49"/>
        <v>7784.058</v>
      </c>
      <c r="M83" s="56">
        <f t="shared" si="49"/>
        <v>8253.698</v>
      </c>
      <c r="N83" s="56">
        <f t="shared" si="49"/>
        <v>7421.904399999999</v>
      </c>
      <c r="O83" s="56">
        <f t="shared" si="49"/>
        <v>8115.8212</v>
      </c>
      <c r="P83" s="56">
        <f t="shared" si="49"/>
        <v>8962.0612</v>
      </c>
      <c r="Q83" s="56"/>
      <c r="R83" s="56">
        <f t="shared" si="40"/>
        <v>101239.11940000001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0"/>
  <sheetViews>
    <sheetView zoomScale="80" zoomScaleNormal="8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42000</v>
      </c>
      <c r="F7" s="70">
        <v>49680</v>
      </c>
      <c r="G7" s="70">
        <v>49920</v>
      </c>
      <c r="H7" s="70">
        <v>40440</v>
      </c>
      <c r="I7" s="70">
        <v>63360</v>
      </c>
      <c r="J7" s="70">
        <v>56400</v>
      </c>
      <c r="K7" s="70">
        <v>73200</v>
      </c>
      <c r="L7" s="70">
        <v>64560</v>
      </c>
      <c r="M7" s="70">
        <v>56640</v>
      </c>
      <c r="N7" s="70">
        <v>48120</v>
      </c>
      <c r="O7" s="70">
        <v>43200</v>
      </c>
      <c r="P7" s="70">
        <v>40800</v>
      </c>
      <c r="R7" s="41">
        <f>SUM(E7:P7)</f>
        <v>628320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263</v>
      </c>
      <c r="C10" s="37"/>
      <c r="D10" s="10" t="s">
        <v>5</v>
      </c>
      <c r="E10" s="70">
        <v>150.5</v>
      </c>
      <c r="F10" s="70">
        <v>195.8</v>
      </c>
      <c r="G10" s="70">
        <v>200.5</v>
      </c>
      <c r="H10" s="70">
        <v>181.9</v>
      </c>
      <c r="I10" s="70">
        <v>199.3</v>
      </c>
      <c r="J10" s="70">
        <v>176.9</v>
      </c>
      <c r="K10" s="70">
        <v>263</v>
      </c>
      <c r="L10" s="70">
        <v>202.2</v>
      </c>
      <c r="M10" s="70">
        <v>221.8</v>
      </c>
      <c r="N10" s="70">
        <v>204.1</v>
      </c>
      <c r="O10" s="70">
        <v>199.2</v>
      </c>
      <c r="P10" s="70">
        <v>157.9</v>
      </c>
      <c r="R10" s="41">
        <f>SUM(E10:P10)</f>
        <v>2353.1</v>
      </c>
      <c r="W10" s="15" t="s">
        <v>54</v>
      </c>
      <c r="X10" s="20"/>
    </row>
    <row r="11" spans="2:24" ht="15">
      <c r="B11" s="37">
        <f>MAX(E11:P11)</f>
        <v>263</v>
      </c>
      <c r="C11" s="37"/>
      <c r="D11" s="10" t="s">
        <v>6</v>
      </c>
      <c r="E11" s="70">
        <v>150.5</v>
      </c>
      <c r="F11" s="70">
        <v>195.8</v>
      </c>
      <c r="G11" s="70">
        <v>200.5</v>
      </c>
      <c r="H11" s="70">
        <v>181.9</v>
      </c>
      <c r="I11" s="70">
        <v>199.3</v>
      </c>
      <c r="J11" s="70">
        <v>176.9</v>
      </c>
      <c r="K11" s="70">
        <v>263</v>
      </c>
      <c r="L11" s="70">
        <v>202.2</v>
      </c>
      <c r="M11" s="70">
        <v>221.8</v>
      </c>
      <c r="N11" s="70">
        <v>204.1</v>
      </c>
      <c r="O11" s="70">
        <v>199.2</v>
      </c>
      <c r="P11" s="70">
        <v>157.9</v>
      </c>
      <c r="R11" s="41">
        <f>SUM(E11:P11)</f>
        <v>2353.1</v>
      </c>
      <c r="W11" s="15" t="s">
        <v>55</v>
      </c>
      <c r="X11" s="20"/>
    </row>
    <row r="12" spans="2:24" ht="15">
      <c r="B12" s="37">
        <f>MAX(E12:P12)</f>
        <v>263</v>
      </c>
      <c r="C12" s="37"/>
      <c r="D12" s="10" t="s">
        <v>7</v>
      </c>
      <c r="E12" s="70">
        <v>150.5</v>
      </c>
      <c r="F12" s="70">
        <v>195.8</v>
      </c>
      <c r="G12" s="70">
        <v>200.5</v>
      </c>
      <c r="H12" s="70">
        <v>181.9</v>
      </c>
      <c r="I12" s="70">
        <v>199.3</v>
      </c>
      <c r="J12" s="70">
        <v>176.9</v>
      </c>
      <c r="K12" s="70">
        <v>263</v>
      </c>
      <c r="L12" s="70">
        <v>202.2</v>
      </c>
      <c r="M12" s="70">
        <v>221.8</v>
      </c>
      <c r="N12" s="70">
        <v>204.1</v>
      </c>
      <c r="O12" s="70">
        <v>199.2</v>
      </c>
      <c r="P12" s="70">
        <v>157.9</v>
      </c>
      <c r="R12" s="41">
        <f>SUM(E12:P12)</f>
        <v>2353.1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4469.54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5204.208799999999</v>
      </c>
      <c r="G15" s="59">
        <f t="shared" si="0"/>
        <v>5260.7992</v>
      </c>
      <c r="H15" s="59">
        <f t="shared" si="0"/>
        <v>4736.070399999999</v>
      </c>
      <c r="I15" s="59">
        <f t="shared" si="0"/>
        <v>5722.4056</v>
      </c>
      <c r="J15" s="59">
        <f t="shared" si="0"/>
        <v>5247.62</v>
      </c>
      <c r="K15" s="59">
        <f t="shared" si="0"/>
        <v>6786.522</v>
      </c>
      <c r="L15" s="59">
        <f t="shared" si="0"/>
        <v>5794.4136</v>
      </c>
      <c r="M15" s="59">
        <f t="shared" si="0"/>
        <v>5715.8584</v>
      </c>
      <c r="N15" s="59">
        <f t="shared" si="0"/>
        <v>5234.1952</v>
      </c>
      <c r="O15" s="59">
        <f t="shared" si="0"/>
        <v>5010.54</v>
      </c>
      <c r="P15" s="59">
        <f t="shared" si="0"/>
        <v>4503.004</v>
      </c>
      <c r="Q15" s="59"/>
      <c r="R15" s="59">
        <f t="shared" si="0"/>
        <v>63685.1772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4469.54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5204.208799999999</v>
      </c>
      <c r="G16" s="60">
        <f t="shared" si="1"/>
        <v>5260.7992</v>
      </c>
      <c r="H16" s="60">
        <f t="shared" si="1"/>
        <v>4736.070399999999</v>
      </c>
      <c r="I16" s="60">
        <f t="shared" si="1"/>
        <v>5722.4056</v>
      </c>
      <c r="J16" s="60">
        <f t="shared" si="1"/>
        <v>5247.62</v>
      </c>
      <c r="K16" s="60">
        <f t="shared" si="1"/>
        <v>6786.522</v>
      </c>
      <c r="L16" s="60">
        <f t="shared" si="1"/>
        <v>5794.4136</v>
      </c>
      <c r="M16" s="60">
        <f t="shared" si="1"/>
        <v>5715.8584</v>
      </c>
      <c r="N16" s="60">
        <f t="shared" si="1"/>
        <v>5234.1952</v>
      </c>
      <c r="O16" s="60">
        <f t="shared" si="1"/>
        <v>5010.54</v>
      </c>
      <c r="P16" s="60">
        <f t="shared" si="1"/>
        <v>4503.004</v>
      </c>
      <c r="Q16" s="60"/>
      <c r="R16" s="60">
        <f t="shared" si="1"/>
        <v>63685.1772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3874.5</v>
      </c>
      <c r="F23" s="56">
        <f t="shared" si="5"/>
        <v>4582.98</v>
      </c>
      <c r="G23" s="56">
        <f t="shared" si="5"/>
        <v>4605.12</v>
      </c>
      <c r="H23" s="56">
        <f t="shared" si="5"/>
        <v>3730.59</v>
      </c>
      <c r="I23" s="56">
        <f t="shared" si="5"/>
        <v>5844.96</v>
      </c>
      <c r="J23" s="56">
        <f t="shared" si="5"/>
        <v>5202.9</v>
      </c>
      <c r="K23" s="56">
        <f t="shared" si="5"/>
        <v>6752.7</v>
      </c>
      <c r="L23" s="56">
        <f t="shared" si="5"/>
        <v>5955.66</v>
      </c>
      <c r="M23" s="56">
        <f t="shared" si="5"/>
        <v>5225.04</v>
      </c>
      <c r="N23" s="56">
        <f t="shared" si="5"/>
        <v>4439.07</v>
      </c>
      <c r="O23" s="56">
        <f t="shared" si="5"/>
        <v>3985.2</v>
      </c>
      <c r="P23" s="56">
        <f t="shared" si="5"/>
        <v>3763.7999999999997</v>
      </c>
      <c r="Q23" s="56"/>
      <c r="R23" s="56">
        <f t="shared" si="4"/>
        <v>57962.51999999999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3909.5</v>
      </c>
      <c r="F24" s="56">
        <f aca="true" t="shared" si="6" ref="F24:P24">F22+F23</f>
        <v>4617.98</v>
      </c>
      <c r="G24" s="56">
        <f t="shared" si="6"/>
        <v>4640.12</v>
      </c>
      <c r="H24" s="56">
        <f t="shared" si="6"/>
        <v>3765.59</v>
      </c>
      <c r="I24" s="56">
        <f t="shared" si="6"/>
        <v>5879.96</v>
      </c>
      <c r="J24" s="56">
        <f t="shared" si="6"/>
        <v>5237.9</v>
      </c>
      <c r="K24" s="56">
        <f t="shared" si="6"/>
        <v>6787.7</v>
      </c>
      <c r="L24" s="56">
        <f t="shared" si="6"/>
        <v>5990.66</v>
      </c>
      <c r="M24" s="56">
        <f t="shared" si="6"/>
        <v>5260.04</v>
      </c>
      <c r="N24" s="56">
        <f t="shared" si="6"/>
        <v>4474.07</v>
      </c>
      <c r="O24" s="56">
        <f t="shared" si="6"/>
        <v>4020.2</v>
      </c>
      <c r="P24" s="56">
        <f t="shared" si="6"/>
        <v>3798.7999999999997</v>
      </c>
      <c r="Q24" s="56"/>
      <c r="R24" s="57">
        <f t="shared" si="4"/>
        <v>58382.51999999999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4223.1</v>
      </c>
      <c r="F28" s="56">
        <f t="shared" si="8"/>
        <v>4995.324</v>
      </c>
      <c r="G28" s="56">
        <f t="shared" si="8"/>
        <v>5019.456</v>
      </c>
      <c r="H28" s="56">
        <f t="shared" si="8"/>
        <v>4066.242</v>
      </c>
      <c r="I28" s="56">
        <f t="shared" si="8"/>
        <v>6370.848</v>
      </c>
      <c r="J28" s="56">
        <f t="shared" si="8"/>
        <v>5671.02</v>
      </c>
      <c r="K28" s="56">
        <f t="shared" si="8"/>
        <v>7360.26</v>
      </c>
      <c r="L28" s="56">
        <f t="shared" si="8"/>
        <v>6491.508</v>
      </c>
      <c r="M28" s="56">
        <f t="shared" si="8"/>
        <v>5695.152</v>
      </c>
      <c r="N28" s="56">
        <f t="shared" si="8"/>
        <v>4838.466</v>
      </c>
      <c r="O28" s="56">
        <f t="shared" si="8"/>
        <v>4343.76</v>
      </c>
      <c r="P28" s="56">
        <f t="shared" si="8"/>
        <v>4102.44</v>
      </c>
      <c r="Q28" s="56"/>
      <c r="R28" s="56">
        <f t="shared" si="4"/>
        <v>63177.57600000001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4263.1</v>
      </c>
      <c r="F29" s="56">
        <f aca="true" t="shared" si="9" ref="F29:P29">F28+F27</f>
        <v>5035.324</v>
      </c>
      <c r="G29" s="56">
        <f t="shared" si="9"/>
        <v>5059.456</v>
      </c>
      <c r="H29" s="56">
        <f t="shared" si="9"/>
        <v>4106.242</v>
      </c>
      <c r="I29" s="56">
        <f t="shared" si="9"/>
        <v>6410.848</v>
      </c>
      <c r="J29" s="56">
        <f t="shared" si="9"/>
        <v>5711.02</v>
      </c>
      <c r="K29" s="56">
        <f t="shared" si="9"/>
        <v>7400.26</v>
      </c>
      <c r="L29" s="56">
        <f t="shared" si="9"/>
        <v>6531.508</v>
      </c>
      <c r="M29" s="56">
        <f t="shared" si="9"/>
        <v>5735.152</v>
      </c>
      <c r="N29" s="56">
        <f t="shared" si="9"/>
        <v>4878.466</v>
      </c>
      <c r="O29" s="56">
        <f t="shared" si="9"/>
        <v>4383.76</v>
      </c>
      <c r="P29" s="56">
        <f t="shared" si="9"/>
        <v>4142.44</v>
      </c>
      <c r="Q29" s="56"/>
      <c r="R29" s="57">
        <f t="shared" si="4"/>
        <v>63657.57600000001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3124.7999999999997</v>
      </c>
      <c r="F33" s="56">
        <f t="shared" si="11"/>
        <v>3696.1919999999996</v>
      </c>
      <c r="G33" s="56">
        <f t="shared" si="11"/>
        <v>3714.048</v>
      </c>
      <c r="H33" s="56">
        <f t="shared" si="11"/>
        <v>3008.736</v>
      </c>
      <c r="I33" s="56">
        <f t="shared" si="11"/>
        <v>4713.9839999999995</v>
      </c>
      <c r="J33" s="56">
        <f t="shared" si="11"/>
        <v>4196.16</v>
      </c>
      <c r="K33" s="56">
        <f t="shared" si="11"/>
        <v>5446.08</v>
      </c>
      <c r="L33" s="56">
        <f t="shared" si="11"/>
        <v>4803.263999999999</v>
      </c>
      <c r="M33" s="56">
        <f t="shared" si="11"/>
        <v>4214.016</v>
      </c>
      <c r="N33" s="56">
        <f t="shared" si="11"/>
        <v>3580.1279999999997</v>
      </c>
      <c r="O33" s="56">
        <f t="shared" si="11"/>
        <v>3214.08</v>
      </c>
      <c r="P33" s="56">
        <f t="shared" si="11"/>
        <v>3035.5199999999995</v>
      </c>
      <c r="Q33" s="56"/>
      <c r="R33" s="56">
        <f t="shared" si="4"/>
        <v>46747.007999999994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3159.7999999999997</v>
      </c>
      <c r="F34" s="56">
        <f aca="true" t="shared" si="12" ref="F34:P34">F32+F33</f>
        <v>3731.1919999999996</v>
      </c>
      <c r="G34" s="56">
        <f t="shared" si="12"/>
        <v>3749.048</v>
      </c>
      <c r="H34" s="56">
        <f t="shared" si="12"/>
        <v>3043.736</v>
      </c>
      <c r="I34" s="56">
        <f t="shared" si="12"/>
        <v>4748.9839999999995</v>
      </c>
      <c r="J34" s="56">
        <f t="shared" si="12"/>
        <v>4231.16</v>
      </c>
      <c r="K34" s="56">
        <f t="shared" si="12"/>
        <v>5481.08</v>
      </c>
      <c r="L34" s="56">
        <f t="shared" si="12"/>
        <v>4838.263999999999</v>
      </c>
      <c r="M34" s="56">
        <f t="shared" si="12"/>
        <v>4249.016</v>
      </c>
      <c r="N34" s="56">
        <f t="shared" si="12"/>
        <v>3615.1279999999997</v>
      </c>
      <c r="O34" s="56">
        <f t="shared" si="12"/>
        <v>3249.08</v>
      </c>
      <c r="P34" s="56">
        <f t="shared" si="12"/>
        <v>3070.5199999999995</v>
      </c>
      <c r="Q34" s="56"/>
      <c r="R34" s="57">
        <f t="shared" si="4"/>
        <v>47167.007999999994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3457.02</v>
      </c>
      <c r="F38" s="56">
        <f t="shared" si="14"/>
        <v>4089.1607999999997</v>
      </c>
      <c r="G38" s="56">
        <f t="shared" si="14"/>
        <v>4108.9151999999995</v>
      </c>
      <c r="H38" s="56">
        <f t="shared" si="14"/>
        <v>3328.6164</v>
      </c>
      <c r="I38" s="56">
        <f t="shared" si="14"/>
        <v>5215.161599999999</v>
      </c>
      <c r="J38" s="56">
        <f t="shared" si="14"/>
        <v>4642.284</v>
      </c>
      <c r="K38" s="56">
        <f t="shared" si="14"/>
        <v>6025.092</v>
      </c>
      <c r="L38" s="56">
        <f t="shared" si="14"/>
        <v>5313.933599999999</v>
      </c>
      <c r="M38" s="56">
        <f t="shared" si="14"/>
        <v>4662.0383999999995</v>
      </c>
      <c r="N38" s="56">
        <f t="shared" si="14"/>
        <v>3960.7571999999996</v>
      </c>
      <c r="O38" s="56">
        <f t="shared" si="14"/>
        <v>3555.792</v>
      </c>
      <c r="P38" s="56">
        <f t="shared" si="14"/>
        <v>3358.2479999999996</v>
      </c>
      <c r="Q38" s="56"/>
      <c r="R38" s="56">
        <f t="shared" si="4"/>
        <v>51717.019199999995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3497.02</v>
      </c>
      <c r="F39" s="56">
        <f t="shared" si="15"/>
        <v>4129.1608</v>
      </c>
      <c r="G39" s="56">
        <f t="shared" si="15"/>
        <v>4148.9151999999995</v>
      </c>
      <c r="H39" s="56">
        <f t="shared" si="15"/>
        <v>3368.6164</v>
      </c>
      <c r="I39" s="56">
        <f t="shared" si="15"/>
        <v>5255.161599999999</v>
      </c>
      <c r="J39" s="56">
        <f t="shared" si="15"/>
        <v>4682.284</v>
      </c>
      <c r="K39" s="56">
        <f t="shared" si="15"/>
        <v>6065.092</v>
      </c>
      <c r="L39" s="56">
        <f t="shared" si="15"/>
        <v>5353.933599999999</v>
      </c>
      <c r="M39" s="56">
        <f t="shared" si="15"/>
        <v>4702.0383999999995</v>
      </c>
      <c r="N39" s="56">
        <f t="shared" si="15"/>
        <v>4000.7571999999996</v>
      </c>
      <c r="O39" s="56">
        <f t="shared" si="15"/>
        <v>3595.792</v>
      </c>
      <c r="P39" s="56">
        <f t="shared" si="15"/>
        <v>3398.2479999999996</v>
      </c>
      <c r="Q39" s="56"/>
      <c r="R39" s="57">
        <f t="shared" si="4"/>
        <v>52197.019199999995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1496.8799999999999</v>
      </c>
      <c r="F43" s="56">
        <f t="shared" si="17"/>
        <v>1770.5952</v>
      </c>
      <c r="G43" s="56">
        <f t="shared" si="17"/>
        <v>1779.1488</v>
      </c>
      <c r="H43" s="56">
        <f t="shared" si="17"/>
        <v>1441.2816</v>
      </c>
      <c r="I43" s="56">
        <f t="shared" si="17"/>
        <v>2258.1504</v>
      </c>
      <c r="J43" s="56">
        <f t="shared" si="17"/>
        <v>2010.096</v>
      </c>
      <c r="K43" s="56">
        <f t="shared" si="17"/>
        <v>2608.848</v>
      </c>
      <c r="L43" s="56">
        <f t="shared" si="17"/>
        <v>2300.9184</v>
      </c>
      <c r="M43" s="56">
        <f t="shared" si="17"/>
        <v>2018.6496</v>
      </c>
      <c r="N43" s="56">
        <f t="shared" si="17"/>
        <v>1714.9968</v>
      </c>
      <c r="O43" s="56">
        <f t="shared" si="17"/>
        <v>1539.648</v>
      </c>
      <c r="P43" s="56">
        <f t="shared" si="17"/>
        <v>1454.1119999999999</v>
      </c>
      <c r="Q43" s="56"/>
      <c r="R43" s="56">
        <f t="shared" si="4"/>
        <v>22393.324800000002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2302.65</v>
      </c>
      <c r="F44" s="56">
        <f>F10*$D$44</f>
        <v>2995.7400000000002</v>
      </c>
      <c r="G44" s="56">
        <f>G10*$D$44</f>
        <v>3067.65</v>
      </c>
      <c r="H44" s="56"/>
      <c r="I44" s="56"/>
      <c r="J44" s="56"/>
      <c r="K44" s="56"/>
      <c r="L44" s="56"/>
      <c r="M44" s="56"/>
      <c r="N44" s="56"/>
      <c r="O44" s="56">
        <f>O10*$D$44</f>
        <v>3047.7599999999998</v>
      </c>
      <c r="P44" s="56">
        <f>P10*$D$44</f>
        <v>2415.8700000000003</v>
      </c>
      <c r="Q44" s="56"/>
      <c r="R44" s="56">
        <f t="shared" si="4"/>
        <v>13829.670000000002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2401.08</v>
      </c>
      <c r="I46" s="56">
        <f aca="true" t="shared" si="18" ref="I46:N46">I10*$D$46</f>
        <v>2630.76</v>
      </c>
      <c r="J46" s="56">
        <f t="shared" si="18"/>
        <v>2335.08</v>
      </c>
      <c r="K46" s="56">
        <f t="shared" si="18"/>
        <v>3471.6</v>
      </c>
      <c r="L46" s="56">
        <f t="shared" si="18"/>
        <v>2669.0399999999995</v>
      </c>
      <c r="M46" s="56">
        <f t="shared" si="18"/>
        <v>2927.76</v>
      </c>
      <c r="N46" s="56">
        <f t="shared" si="18"/>
        <v>2694.12</v>
      </c>
      <c r="O46" s="56"/>
      <c r="P46" s="56"/>
      <c r="Q46" s="56"/>
      <c r="R46" s="56">
        <f t="shared" si="4"/>
        <v>19129.44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3889.5299999999997</v>
      </c>
      <c r="F49" s="56">
        <f aca="true" t="shared" si="21" ref="F49:P49">SUM(F42:F48)</f>
        <v>4856.3352</v>
      </c>
      <c r="G49" s="56">
        <f t="shared" si="21"/>
        <v>4936.7988000000005</v>
      </c>
      <c r="H49" s="56">
        <f t="shared" si="21"/>
        <v>3932.3616</v>
      </c>
      <c r="I49" s="56">
        <f t="shared" si="21"/>
        <v>4978.910400000001</v>
      </c>
      <c r="J49" s="56">
        <f t="shared" si="21"/>
        <v>4435.1759999999995</v>
      </c>
      <c r="K49" s="56">
        <f t="shared" si="21"/>
        <v>6170.448</v>
      </c>
      <c r="L49" s="56">
        <f t="shared" si="21"/>
        <v>5059.9583999999995</v>
      </c>
      <c r="M49" s="56">
        <f t="shared" si="21"/>
        <v>5036.4096</v>
      </c>
      <c r="N49" s="56">
        <f t="shared" si="21"/>
        <v>4499.1168</v>
      </c>
      <c r="O49" s="56">
        <f t="shared" si="21"/>
        <v>4677.407999999999</v>
      </c>
      <c r="P49" s="56">
        <f t="shared" si="21"/>
        <v>3959.982</v>
      </c>
      <c r="Q49" s="56"/>
      <c r="R49" s="57">
        <f t="shared" si="4"/>
        <v>56432.4348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1499.4</v>
      </c>
      <c r="F53" s="56">
        <f t="shared" si="23"/>
        <v>1773.576</v>
      </c>
      <c r="G53" s="56">
        <f t="shared" si="23"/>
        <v>1782.1440000000002</v>
      </c>
      <c r="H53" s="56">
        <f t="shared" si="23"/>
        <v>1443.708</v>
      </c>
      <c r="I53" s="56">
        <f t="shared" si="23"/>
        <v>2261.952</v>
      </c>
      <c r="J53" s="56">
        <f t="shared" si="23"/>
        <v>2013.4800000000002</v>
      </c>
      <c r="K53" s="56">
        <f t="shared" si="23"/>
        <v>2613.2400000000002</v>
      </c>
      <c r="L53" s="56">
        <f t="shared" si="23"/>
        <v>2304.7920000000004</v>
      </c>
      <c r="M53" s="56">
        <f t="shared" si="23"/>
        <v>2022.0480000000002</v>
      </c>
      <c r="N53" s="56">
        <f t="shared" si="23"/>
        <v>1717.884</v>
      </c>
      <c r="O53" s="56">
        <f t="shared" si="23"/>
        <v>1542.24</v>
      </c>
      <c r="P53" s="56">
        <f t="shared" si="23"/>
        <v>1456.5600000000002</v>
      </c>
      <c r="Q53" s="56"/>
      <c r="R53" s="56">
        <f t="shared" si="4"/>
        <v>22431.024000000005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2710.505</v>
      </c>
      <c r="F54" s="56">
        <f>F10*$D$54</f>
        <v>3526.3580000000006</v>
      </c>
      <c r="G54" s="56">
        <f>G10*$D$54</f>
        <v>3611.005</v>
      </c>
      <c r="H54" s="56"/>
      <c r="I54" s="56"/>
      <c r="J54" s="56"/>
      <c r="K54" s="56"/>
      <c r="L54" s="56"/>
      <c r="M54" s="56"/>
      <c r="N54" s="56"/>
      <c r="O54" s="56">
        <f>$D$54*O10</f>
        <v>3587.592</v>
      </c>
      <c r="P54" s="56">
        <f>$D$54*P10</f>
        <v>2843.7790000000005</v>
      </c>
      <c r="Q54" s="56"/>
      <c r="R54" s="56">
        <f t="shared" si="4"/>
        <v>16279.239000000003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2894.029</v>
      </c>
      <c r="I56" s="56">
        <f aca="true" t="shared" si="24" ref="I56:N56">I10*$D$56</f>
        <v>3170.8630000000003</v>
      </c>
      <c r="J56" s="56">
        <f t="shared" si="24"/>
        <v>2814.4790000000003</v>
      </c>
      <c r="K56" s="56">
        <f t="shared" si="24"/>
        <v>4184.33</v>
      </c>
      <c r="L56" s="56">
        <f t="shared" si="24"/>
        <v>3217.002</v>
      </c>
      <c r="M56" s="56">
        <f t="shared" si="24"/>
        <v>3528.838</v>
      </c>
      <c r="N56" s="56">
        <f t="shared" si="24"/>
        <v>3247.2309999999998</v>
      </c>
      <c r="O56" s="56"/>
      <c r="P56" s="56"/>
      <c r="Q56" s="56"/>
      <c r="R56" s="56">
        <f t="shared" si="4"/>
        <v>23056.772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4299.905000000001</v>
      </c>
      <c r="F59" s="56">
        <f aca="true" t="shared" si="27" ref="F59:P59">SUM(F52:F58)</f>
        <v>5389.934000000001</v>
      </c>
      <c r="G59" s="56">
        <f t="shared" si="27"/>
        <v>5483.149</v>
      </c>
      <c r="H59" s="56">
        <f t="shared" si="27"/>
        <v>4427.737</v>
      </c>
      <c r="I59" s="56">
        <f t="shared" si="27"/>
        <v>5522.8150000000005</v>
      </c>
      <c r="J59" s="56">
        <f t="shared" si="27"/>
        <v>4917.959000000001</v>
      </c>
      <c r="K59" s="56">
        <f t="shared" si="27"/>
        <v>6887.57</v>
      </c>
      <c r="L59" s="56">
        <f t="shared" si="27"/>
        <v>5611.794</v>
      </c>
      <c r="M59" s="56">
        <f t="shared" si="27"/>
        <v>5640.886</v>
      </c>
      <c r="N59" s="56">
        <f t="shared" si="27"/>
        <v>5055.115</v>
      </c>
      <c r="O59" s="56">
        <f t="shared" si="27"/>
        <v>5219.832</v>
      </c>
      <c r="P59" s="56">
        <f t="shared" si="27"/>
        <v>4390.339000000001</v>
      </c>
      <c r="Q59" s="56"/>
      <c r="R59" s="57">
        <f t="shared" si="4"/>
        <v>62847.035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1584.66</v>
      </c>
      <c r="F63" s="56">
        <f t="shared" si="30"/>
        <v>1874.4264</v>
      </c>
      <c r="G63" s="56">
        <f t="shared" si="30"/>
        <v>1883.4816</v>
      </c>
      <c r="H63" s="56">
        <f t="shared" si="30"/>
        <v>1525.8011999999999</v>
      </c>
      <c r="I63" s="56">
        <f t="shared" si="30"/>
        <v>2390.5728</v>
      </c>
      <c r="J63" s="56">
        <f t="shared" si="30"/>
        <v>2127.972</v>
      </c>
      <c r="K63" s="56">
        <f t="shared" si="30"/>
        <v>2761.836</v>
      </c>
      <c r="L63" s="56">
        <f t="shared" si="30"/>
        <v>2435.8487999999998</v>
      </c>
      <c r="M63" s="56">
        <f t="shared" si="30"/>
        <v>2137.0272</v>
      </c>
      <c r="N63" s="56">
        <f t="shared" si="30"/>
        <v>1815.5676</v>
      </c>
      <c r="O63" s="56">
        <f t="shared" si="30"/>
        <v>1629.936</v>
      </c>
      <c r="P63" s="56">
        <f t="shared" si="30"/>
        <v>1539.384</v>
      </c>
      <c r="Q63" s="56"/>
      <c r="R63" s="56">
        <f t="shared" si="29"/>
        <v>23706.5136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684.775</v>
      </c>
      <c r="F64" s="56">
        <f t="shared" si="31"/>
        <v>890.89</v>
      </c>
      <c r="G64" s="56">
        <f t="shared" si="31"/>
        <v>912.275</v>
      </c>
      <c r="H64" s="56">
        <f t="shared" si="31"/>
        <v>827.645</v>
      </c>
      <c r="I64" s="56">
        <f t="shared" si="31"/>
        <v>906.815</v>
      </c>
      <c r="J64" s="56">
        <f t="shared" si="31"/>
        <v>804.895</v>
      </c>
      <c r="K64" s="56">
        <f t="shared" si="31"/>
        <v>1196.6499999999999</v>
      </c>
      <c r="L64" s="56">
        <f t="shared" si="31"/>
        <v>920.0099999999999</v>
      </c>
      <c r="M64" s="56">
        <f t="shared" si="31"/>
        <v>1009.19</v>
      </c>
      <c r="N64" s="56">
        <f t="shared" si="31"/>
        <v>928.655</v>
      </c>
      <c r="O64" s="56">
        <f t="shared" si="31"/>
        <v>906.3599999999999</v>
      </c>
      <c r="P64" s="56">
        <f t="shared" si="31"/>
        <v>718.445</v>
      </c>
      <c r="Q64" s="56"/>
      <c r="R64" s="56">
        <f t="shared" si="29"/>
        <v>10706.605000000001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443.975</v>
      </c>
      <c r="F66" s="56">
        <f t="shared" si="33"/>
        <v>577.61</v>
      </c>
      <c r="G66" s="56">
        <f t="shared" si="33"/>
        <v>591.475</v>
      </c>
      <c r="H66" s="56">
        <f t="shared" si="33"/>
        <v>536.605</v>
      </c>
      <c r="I66" s="56">
        <f t="shared" si="33"/>
        <v>587.9350000000001</v>
      </c>
      <c r="J66" s="56">
        <f t="shared" si="33"/>
        <v>521.855</v>
      </c>
      <c r="K66" s="56">
        <f t="shared" si="33"/>
        <v>775.85</v>
      </c>
      <c r="L66" s="56">
        <f t="shared" si="33"/>
        <v>596.49</v>
      </c>
      <c r="M66" s="56">
        <f t="shared" si="33"/>
        <v>654.3100000000001</v>
      </c>
      <c r="N66" s="56">
        <f t="shared" si="33"/>
        <v>602.095</v>
      </c>
      <c r="O66" s="56">
        <f t="shared" si="33"/>
        <v>587.64</v>
      </c>
      <c r="P66" s="56">
        <f t="shared" si="33"/>
        <v>465.80500000000006</v>
      </c>
      <c r="Q66" s="56"/>
      <c r="R66" s="56">
        <f t="shared" si="29"/>
        <v>6941.645000000001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544.8100000000001</v>
      </c>
      <c r="F68" s="56">
        <f t="shared" si="35"/>
        <v>708.796</v>
      </c>
      <c r="G68" s="56">
        <f t="shared" si="35"/>
        <v>725.8100000000001</v>
      </c>
      <c r="H68" s="56">
        <f t="shared" si="35"/>
        <v>658.4780000000001</v>
      </c>
      <c r="I68" s="56">
        <f t="shared" si="35"/>
        <v>721.466</v>
      </c>
      <c r="J68" s="56">
        <f t="shared" si="35"/>
        <v>640.378</v>
      </c>
      <c r="K68" s="56">
        <f t="shared" si="35"/>
        <v>952.0600000000001</v>
      </c>
      <c r="L68" s="56">
        <f t="shared" si="35"/>
        <v>731.9639999999999</v>
      </c>
      <c r="M68" s="56">
        <f t="shared" si="35"/>
        <v>802.916</v>
      </c>
      <c r="N68" s="56">
        <f t="shared" si="35"/>
        <v>738.842</v>
      </c>
      <c r="O68" s="56">
        <f t="shared" si="35"/>
        <v>721.1039999999999</v>
      </c>
      <c r="P68" s="56">
        <f t="shared" si="35"/>
        <v>571.5980000000001</v>
      </c>
      <c r="Q68" s="56"/>
      <c r="R68" s="56">
        <f t="shared" si="29"/>
        <v>8518.222000000002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360.18999999999994</v>
      </c>
      <c r="F69" s="56">
        <f aca="true" t="shared" si="36" ref="F69:P69">IF(F$7&gt;0,IF(F$12&gt;250,IF(F$12&gt;$B$12*0.75,0,(0.75*$B$12*$D$68-F$12*$D$68)),250*$D$68-F$12*$D$68),0)</f>
        <v>196.20399999999995</v>
      </c>
      <c r="G69" s="56">
        <f t="shared" si="36"/>
        <v>179.18999999999994</v>
      </c>
      <c r="H69" s="56">
        <f t="shared" si="36"/>
        <v>246.52199999999993</v>
      </c>
      <c r="I69" s="56">
        <f t="shared" si="36"/>
        <v>183.534</v>
      </c>
      <c r="J69" s="56">
        <f t="shared" si="36"/>
        <v>264.62199999999996</v>
      </c>
      <c r="K69" s="56">
        <f t="shared" si="36"/>
        <v>0</v>
      </c>
      <c r="L69" s="56">
        <f t="shared" si="36"/>
        <v>173.03600000000006</v>
      </c>
      <c r="M69" s="56">
        <f t="shared" si="36"/>
        <v>102.08399999999995</v>
      </c>
      <c r="N69" s="56">
        <f t="shared" si="36"/>
        <v>166.15800000000002</v>
      </c>
      <c r="O69" s="56">
        <f t="shared" si="36"/>
        <v>183.89600000000007</v>
      </c>
      <c r="P69" s="56">
        <f t="shared" si="36"/>
        <v>333.40199999999993</v>
      </c>
      <c r="Q69" s="56"/>
      <c r="R69" s="56">
        <f t="shared" si="29"/>
        <v>2388.8379999999997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3818.41</v>
      </c>
      <c r="F71" s="56">
        <f aca="true" t="shared" si="38" ref="F71:P71">SUM(F62:F70)</f>
        <v>4447.9264</v>
      </c>
      <c r="G71" s="56">
        <f t="shared" si="38"/>
        <v>4492.2316</v>
      </c>
      <c r="H71" s="56">
        <f t="shared" si="38"/>
        <v>3995.0512</v>
      </c>
      <c r="I71" s="56">
        <f t="shared" si="38"/>
        <v>4990.3228</v>
      </c>
      <c r="J71" s="56">
        <f t="shared" si="38"/>
        <v>4559.722000000001</v>
      </c>
      <c r="K71" s="56">
        <f t="shared" si="38"/>
        <v>5886.396000000001</v>
      </c>
      <c r="L71" s="56">
        <f t="shared" si="38"/>
        <v>5057.3488</v>
      </c>
      <c r="M71" s="56">
        <f t="shared" si="38"/>
        <v>4905.5271999999995</v>
      </c>
      <c r="N71" s="56">
        <f t="shared" si="38"/>
        <v>4451.3176</v>
      </c>
      <c r="O71" s="56">
        <f t="shared" si="38"/>
        <v>4228.936</v>
      </c>
      <c r="P71" s="56">
        <f t="shared" si="38"/>
        <v>3828.634</v>
      </c>
      <c r="Q71" s="56"/>
      <c r="R71" s="57">
        <f t="shared" si="29"/>
        <v>54661.8236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1480.92</v>
      </c>
      <c r="F75" s="56">
        <f t="shared" si="41"/>
        <v>1751.7168</v>
      </c>
      <c r="G75" s="56">
        <f t="shared" si="41"/>
        <v>1760.1792</v>
      </c>
      <c r="H75" s="56">
        <f t="shared" si="41"/>
        <v>1425.9144</v>
      </c>
      <c r="I75" s="56">
        <f t="shared" si="41"/>
        <v>2234.0736</v>
      </c>
      <c r="J75" s="56">
        <f t="shared" si="41"/>
        <v>1988.664</v>
      </c>
      <c r="K75" s="56">
        <f t="shared" si="41"/>
        <v>2581.032</v>
      </c>
      <c r="L75" s="56">
        <f t="shared" si="41"/>
        <v>2276.3856</v>
      </c>
      <c r="M75" s="56">
        <f t="shared" si="41"/>
        <v>1997.1263999999999</v>
      </c>
      <c r="N75" s="56">
        <f t="shared" si="41"/>
        <v>1696.7112</v>
      </c>
      <c r="O75" s="56">
        <f t="shared" si="41"/>
        <v>1523.232</v>
      </c>
      <c r="P75" s="56">
        <f t="shared" si="41"/>
        <v>1438.608</v>
      </c>
      <c r="Q75" s="56"/>
      <c r="R75" s="56">
        <f t="shared" si="40"/>
        <v>22154.5632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890.96</v>
      </c>
      <c r="F76" s="56">
        <f t="shared" si="42"/>
        <v>1159.136</v>
      </c>
      <c r="G76" s="56">
        <f t="shared" si="42"/>
        <v>1186.96</v>
      </c>
      <c r="H76" s="56">
        <f t="shared" si="42"/>
        <v>1076.848</v>
      </c>
      <c r="I76" s="56">
        <f t="shared" si="42"/>
        <v>1179.856</v>
      </c>
      <c r="J76" s="56">
        <f t="shared" si="42"/>
        <v>1047.248</v>
      </c>
      <c r="K76" s="56">
        <f t="shared" si="42"/>
        <v>1556.96</v>
      </c>
      <c r="L76" s="56">
        <f t="shared" si="42"/>
        <v>1197.024</v>
      </c>
      <c r="M76" s="56">
        <f t="shared" si="42"/>
        <v>1313.056</v>
      </c>
      <c r="N76" s="56">
        <f t="shared" si="42"/>
        <v>1208.272</v>
      </c>
      <c r="O76" s="56">
        <f t="shared" si="42"/>
        <v>1179.264</v>
      </c>
      <c r="P76" s="56">
        <f t="shared" si="42"/>
        <v>934.768</v>
      </c>
      <c r="Q76" s="56"/>
      <c r="R76" s="56">
        <f t="shared" si="40"/>
        <v>13930.351999999999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650.1600000000001</v>
      </c>
      <c r="F78" s="56">
        <f t="shared" si="44"/>
        <v>845.8560000000001</v>
      </c>
      <c r="G78" s="56">
        <f t="shared" si="44"/>
        <v>866.1600000000001</v>
      </c>
      <c r="H78" s="56">
        <f t="shared" si="44"/>
        <v>785.8080000000001</v>
      </c>
      <c r="I78" s="56">
        <f t="shared" si="44"/>
        <v>860.9760000000001</v>
      </c>
      <c r="J78" s="56">
        <f t="shared" si="44"/>
        <v>764.2080000000001</v>
      </c>
      <c r="K78" s="56">
        <f t="shared" si="44"/>
        <v>1136.16</v>
      </c>
      <c r="L78" s="56">
        <f t="shared" si="44"/>
        <v>873.504</v>
      </c>
      <c r="M78" s="56">
        <f t="shared" si="44"/>
        <v>958.1760000000002</v>
      </c>
      <c r="N78" s="56">
        <f t="shared" si="44"/>
        <v>881.712</v>
      </c>
      <c r="O78" s="56">
        <f t="shared" si="44"/>
        <v>860.544</v>
      </c>
      <c r="P78" s="56">
        <f t="shared" si="44"/>
        <v>682.128</v>
      </c>
      <c r="Q78" s="56"/>
      <c r="R78" s="56">
        <f t="shared" si="40"/>
        <v>10165.392000000002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750.995</v>
      </c>
      <c r="F80" s="56">
        <f t="shared" si="46"/>
        <v>977.0420000000001</v>
      </c>
      <c r="G80" s="56">
        <f t="shared" si="46"/>
        <v>1000.495</v>
      </c>
      <c r="H80" s="56">
        <f t="shared" si="46"/>
        <v>907.681</v>
      </c>
      <c r="I80" s="56">
        <f t="shared" si="46"/>
        <v>994.5070000000001</v>
      </c>
      <c r="J80" s="56">
        <f t="shared" si="46"/>
        <v>882.7310000000001</v>
      </c>
      <c r="K80" s="56">
        <f t="shared" si="46"/>
        <v>1312.3700000000001</v>
      </c>
      <c r="L80" s="56">
        <f t="shared" si="46"/>
        <v>1008.978</v>
      </c>
      <c r="M80" s="56">
        <f t="shared" si="46"/>
        <v>1106.7820000000002</v>
      </c>
      <c r="N80" s="56">
        <f t="shared" si="46"/>
        <v>1018.4590000000001</v>
      </c>
      <c r="O80" s="56">
        <f t="shared" si="46"/>
        <v>994.008</v>
      </c>
      <c r="P80" s="56">
        <f t="shared" si="46"/>
        <v>787.921</v>
      </c>
      <c r="Q80" s="56"/>
      <c r="R80" s="56">
        <f t="shared" si="40"/>
        <v>11741.969000000001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496.505</v>
      </c>
      <c r="F81" s="56">
        <f aca="true" t="shared" si="47" ref="F81:P81">IF(F$7&gt;0,IF(F12&gt;250,IF(F12&gt;$B$12*0.75,0,(0.75*$B$12*$D$80-F12*$D$80)),250*$D$80-F12*$D$80),0)</f>
        <v>270.45799999999986</v>
      </c>
      <c r="G81" s="56">
        <f t="shared" si="47"/>
        <v>247.005</v>
      </c>
      <c r="H81" s="56">
        <f t="shared" si="47"/>
        <v>339.81899999999996</v>
      </c>
      <c r="I81" s="56">
        <f t="shared" si="47"/>
        <v>252.99299999999994</v>
      </c>
      <c r="J81" s="56">
        <f t="shared" si="47"/>
        <v>364.7689999999999</v>
      </c>
      <c r="K81" s="56">
        <f t="shared" si="47"/>
        <v>0</v>
      </c>
      <c r="L81" s="56">
        <f t="shared" si="47"/>
        <v>238.52200000000005</v>
      </c>
      <c r="M81" s="56">
        <f t="shared" si="47"/>
        <v>140.71799999999985</v>
      </c>
      <c r="N81" s="56">
        <f t="shared" si="47"/>
        <v>229.04099999999994</v>
      </c>
      <c r="O81" s="56">
        <f t="shared" si="47"/>
        <v>253.49199999999996</v>
      </c>
      <c r="P81" s="56">
        <f t="shared" si="47"/>
        <v>459.57899999999995</v>
      </c>
      <c r="Q81" s="56"/>
      <c r="R81" s="56">
        <f t="shared" si="40"/>
        <v>3292.900999999999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4469.54</v>
      </c>
      <c r="F83" s="56">
        <f aca="true" t="shared" si="49" ref="F83:P83">SUM(F74:F82)</f>
        <v>5204.208799999999</v>
      </c>
      <c r="G83" s="56">
        <f t="shared" si="49"/>
        <v>5260.7992</v>
      </c>
      <c r="H83" s="56">
        <f t="shared" si="49"/>
        <v>4736.070399999999</v>
      </c>
      <c r="I83" s="56">
        <f t="shared" si="49"/>
        <v>5722.4056</v>
      </c>
      <c r="J83" s="56">
        <f t="shared" si="49"/>
        <v>5247.62</v>
      </c>
      <c r="K83" s="56">
        <f t="shared" si="49"/>
        <v>6786.522</v>
      </c>
      <c r="L83" s="56">
        <f t="shared" si="49"/>
        <v>5794.4136</v>
      </c>
      <c r="M83" s="56">
        <f t="shared" si="49"/>
        <v>5715.8584</v>
      </c>
      <c r="N83" s="56">
        <f t="shared" si="49"/>
        <v>5234.1952</v>
      </c>
      <c r="O83" s="56">
        <f t="shared" si="49"/>
        <v>5010.54</v>
      </c>
      <c r="P83" s="56">
        <f t="shared" si="49"/>
        <v>4503.004</v>
      </c>
      <c r="Q83" s="56"/>
      <c r="R83" s="57">
        <f t="shared" si="40"/>
        <v>63685.1772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G1">
      <formula1>$X$1:$X$8</formula1>
    </dataValidation>
    <dataValidation type="list" allowBlank="1" showInputMessage="1" showErrorMessage="1" sqref="D15:D16">
      <formula1>$W$4:$W$11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37920</v>
      </c>
      <c r="F7" s="70">
        <v>53520</v>
      </c>
      <c r="G7" s="70">
        <v>56280</v>
      </c>
      <c r="H7" s="70">
        <v>45120</v>
      </c>
      <c r="I7" s="70">
        <v>41040</v>
      </c>
      <c r="J7" s="70">
        <v>36120</v>
      </c>
      <c r="K7" s="70">
        <v>38520</v>
      </c>
      <c r="L7" s="70">
        <v>35400</v>
      </c>
      <c r="M7" s="70">
        <v>34320</v>
      </c>
      <c r="N7" s="70">
        <v>28440</v>
      </c>
      <c r="O7" s="70">
        <v>29760</v>
      </c>
      <c r="P7" s="70">
        <v>16560</v>
      </c>
      <c r="R7" s="41">
        <f>SUM(E7:P7)</f>
        <v>453000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213.7</v>
      </c>
      <c r="C10" s="37"/>
      <c r="D10" s="10" t="s">
        <v>5</v>
      </c>
      <c r="E10" s="70">
        <v>133.3</v>
      </c>
      <c r="F10" s="70">
        <v>182.7</v>
      </c>
      <c r="G10" s="70">
        <v>213.7</v>
      </c>
      <c r="H10" s="70">
        <v>210</v>
      </c>
      <c r="I10" s="70">
        <v>114.5</v>
      </c>
      <c r="J10" s="70">
        <v>153.7</v>
      </c>
      <c r="K10" s="70">
        <v>159.1</v>
      </c>
      <c r="L10" s="70">
        <v>150.3</v>
      </c>
      <c r="M10" s="70">
        <v>145.6</v>
      </c>
      <c r="N10" s="70">
        <v>127.8</v>
      </c>
      <c r="O10" s="70">
        <v>132.5</v>
      </c>
      <c r="P10" s="70">
        <v>142.3</v>
      </c>
      <c r="R10" s="41">
        <f>SUM(E10:P10)</f>
        <v>1865.4999999999998</v>
      </c>
      <c r="W10" s="15" t="s">
        <v>54</v>
      </c>
      <c r="X10" s="20"/>
    </row>
    <row r="11" spans="2:24" ht="15">
      <c r="B11" s="37">
        <f>MAX(E11:P11)</f>
        <v>213.7</v>
      </c>
      <c r="C11" s="37"/>
      <c r="D11" s="10" t="s">
        <v>6</v>
      </c>
      <c r="E11" s="70">
        <v>133.3</v>
      </c>
      <c r="F11" s="70">
        <v>182.7</v>
      </c>
      <c r="G11" s="70">
        <v>213.7</v>
      </c>
      <c r="H11" s="70">
        <v>210</v>
      </c>
      <c r="I11" s="70">
        <v>114.5</v>
      </c>
      <c r="J11" s="70">
        <v>153.7</v>
      </c>
      <c r="K11" s="70">
        <v>159.1</v>
      </c>
      <c r="L11" s="70">
        <v>150.3</v>
      </c>
      <c r="M11" s="70">
        <v>145.6</v>
      </c>
      <c r="N11" s="70">
        <v>127.8</v>
      </c>
      <c r="O11" s="70">
        <v>132.5</v>
      </c>
      <c r="P11" s="70">
        <v>142.3</v>
      </c>
      <c r="R11" s="41">
        <f>SUM(E11:P11)</f>
        <v>1865.4999999999998</v>
      </c>
      <c r="W11" s="15" t="s">
        <v>55</v>
      </c>
      <c r="X11" s="20"/>
    </row>
    <row r="12" spans="2:24" ht="15">
      <c r="B12" s="37">
        <f>MAX(E12:P12)</f>
        <v>213.7</v>
      </c>
      <c r="C12" s="37"/>
      <c r="D12" s="10" t="s">
        <v>7</v>
      </c>
      <c r="E12" s="70">
        <v>133.3</v>
      </c>
      <c r="F12" s="70">
        <v>182.7</v>
      </c>
      <c r="G12" s="70">
        <v>213.7</v>
      </c>
      <c r="H12" s="70">
        <v>210</v>
      </c>
      <c r="I12" s="70">
        <v>114.5</v>
      </c>
      <c r="J12" s="70">
        <v>153.7</v>
      </c>
      <c r="K12" s="70">
        <v>159.1</v>
      </c>
      <c r="L12" s="70">
        <v>150.3</v>
      </c>
      <c r="M12" s="70">
        <v>145.6</v>
      </c>
      <c r="N12" s="70">
        <v>127.8</v>
      </c>
      <c r="O12" s="70">
        <v>132.5</v>
      </c>
      <c r="P12" s="70">
        <v>142.3</v>
      </c>
      <c r="R12" s="41">
        <f>SUM(E12:P12)</f>
        <v>1865.4999999999998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4149.5512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5205.4632</v>
      </c>
      <c r="G15" s="59">
        <f t="shared" si="0"/>
        <v>5620.2208</v>
      </c>
      <c r="H15" s="59">
        <f t="shared" si="0"/>
        <v>5188.8312000000005</v>
      </c>
      <c r="I15" s="59">
        <f t="shared" si="0"/>
        <v>4067.0504</v>
      </c>
      <c r="J15" s="59">
        <f t="shared" si="0"/>
        <v>4294.9792</v>
      </c>
      <c r="K15" s="59">
        <f t="shared" si="0"/>
        <v>4434.8992</v>
      </c>
      <c r="L15" s="59">
        <f t="shared" si="0"/>
        <v>4234.776</v>
      </c>
      <c r="M15" s="59">
        <f t="shared" si="0"/>
        <v>4148.5672</v>
      </c>
      <c r="N15" s="59">
        <f t="shared" si="0"/>
        <v>3758.9664000000002</v>
      </c>
      <c r="O15" s="59">
        <f t="shared" si="0"/>
        <v>3853.6376</v>
      </c>
      <c r="P15" s="59">
        <f t="shared" si="0"/>
        <v>3488.5576</v>
      </c>
      <c r="Q15" s="59"/>
      <c r="R15" s="59">
        <f t="shared" si="0"/>
        <v>52445.49999999999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4149.5512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5205.4632</v>
      </c>
      <c r="G16" s="60">
        <f t="shared" si="1"/>
        <v>5620.2208</v>
      </c>
      <c r="H16" s="60">
        <f t="shared" si="1"/>
        <v>5188.8312000000005</v>
      </c>
      <c r="I16" s="60">
        <f t="shared" si="1"/>
        <v>4067.0504</v>
      </c>
      <c r="J16" s="60">
        <f t="shared" si="1"/>
        <v>4294.9792</v>
      </c>
      <c r="K16" s="60">
        <f t="shared" si="1"/>
        <v>4434.8992</v>
      </c>
      <c r="L16" s="60">
        <f t="shared" si="1"/>
        <v>4234.776</v>
      </c>
      <c r="M16" s="60">
        <f t="shared" si="1"/>
        <v>4148.5672</v>
      </c>
      <c r="N16" s="60">
        <f t="shared" si="1"/>
        <v>3758.9664000000002</v>
      </c>
      <c r="O16" s="60">
        <f t="shared" si="1"/>
        <v>3853.6376</v>
      </c>
      <c r="P16" s="60">
        <f t="shared" si="1"/>
        <v>3488.5576</v>
      </c>
      <c r="Q16" s="60"/>
      <c r="R16" s="60">
        <f t="shared" si="1"/>
        <v>52445.49999999999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3498.12</v>
      </c>
      <c r="F23" s="56">
        <f t="shared" si="5"/>
        <v>4937.22</v>
      </c>
      <c r="G23" s="56">
        <f t="shared" si="5"/>
        <v>5191.83</v>
      </c>
      <c r="H23" s="56">
        <f t="shared" si="5"/>
        <v>4162.32</v>
      </c>
      <c r="I23" s="56">
        <f t="shared" si="5"/>
        <v>3785.94</v>
      </c>
      <c r="J23" s="56">
        <f t="shared" si="5"/>
        <v>3332.07</v>
      </c>
      <c r="K23" s="56">
        <f t="shared" si="5"/>
        <v>3553.47</v>
      </c>
      <c r="L23" s="56">
        <f t="shared" si="5"/>
        <v>3265.65</v>
      </c>
      <c r="M23" s="56">
        <f t="shared" si="5"/>
        <v>3166.02</v>
      </c>
      <c r="N23" s="56">
        <f t="shared" si="5"/>
        <v>2623.59</v>
      </c>
      <c r="O23" s="56">
        <f t="shared" si="5"/>
        <v>2745.36</v>
      </c>
      <c r="P23" s="56">
        <f t="shared" si="5"/>
        <v>1527.66</v>
      </c>
      <c r="Q23" s="56"/>
      <c r="R23" s="56">
        <f t="shared" si="4"/>
        <v>41789.25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3533.12</v>
      </c>
      <c r="F24" s="56">
        <f aca="true" t="shared" si="6" ref="F24:P24">F22+F23</f>
        <v>4972.22</v>
      </c>
      <c r="G24" s="56">
        <f t="shared" si="6"/>
        <v>5226.83</v>
      </c>
      <c r="H24" s="56">
        <f t="shared" si="6"/>
        <v>4197.32</v>
      </c>
      <c r="I24" s="56">
        <f t="shared" si="6"/>
        <v>3820.94</v>
      </c>
      <c r="J24" s="56">
        <f t="shared" si="6"/>
        <v>3367.07</v>
      </c>
      <c r="K24" s="56">
        <f t="shared" si="6"/>
        <v>3588.47</v>
      </c>
      <c r="L24" s="56">
        <f t="shared" si="6"/>
        <v>3300.65</v>
      </c>
      <c r="M24" s="56">
        <f t="shared" si="6"/>
        <v>3201.02</v>
      </c>
      <c r="N24" s="56">
        <f t="shared" si="6"/>
        <v>2658.59</v>
      </c>
      <c r="O24" s="56">
        <f t="shared" si="6"/>
        <v>2780.36</v>
      </c>
      <c r="P24" s="56">
        <f t="shared" si="6"/>
        <v>1562.66</v>
      </c>
      <c r="Q24" s="56"/>
      <c r="R24" s="57">
        <f t="shared" si="4"/>
        <v>42209.25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3812.856</v>
      </c>
      <c r="F28" s="56">
        <f t="shared" si="8"/>
        <v>5381.436</v>
      </c>
      <c r="G28" s="56">
        <f t="shared" si="8"/>
        <v>5658.954</v>
      </c>
      <c r="H28" s="56">
        <f t="shared" si="8"/>
        <v>4536.816</v>
      </c>
      <c r="I28" s="56">
        <f t="shared" si="8"/>
        <v>4126.572</v>
      </c>
      <c r="J28" s="56">
        <f t="shared" si="8"/>
        <v>3631.866</v>
      </c>
      <c r="K28" s="56">
        <f t="shared" si="8"/>
        <v>3873.186</v>
      </c>
      <c r="L28" s="56">
        <f t="shared" si="8"/>
        <v>3559.47</v>
      </c>
      <c r="M28" s="56">
        <f t="shared" si="8"/>
        <v>3450.876</v>
      </c>
      <c r="N28" s="56">
        <f t="shared" si="8"/>
        <v>2859.642</v>
      </c>
      <c r="O28" s="56">
        <f t="shared" si="8"/>
        <v>2992.368</v>
      </c>
      <c r="P28" s="56">
        <f t="shared" si="8"/>
        <v>1665.108</v>
      </c>
      <c r="Q28" s="56"/>
      <c r="R28" s="56">
        <f t="shared" si="4"/>
        <v>45549.15000000001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3852.856</v>
      </c>
      <c r="F29" s="56">
        <f aca="true" t="shared" si="9" ref="F29:P29">F28+F27</f>
        <v>5421.436</v>
      </c>
      <c r="G29" s="56">
        <f t="shared" si="9"/>
        <v>5698.954</v>
      </c>
      <c r="H29" s="56">
        <f t="shared" si="9"/>
        <v>4576.816</v>
      </c>
      <c r="I29" s="56">
        <f t="shared" si="9"/>
        <v>4166.572</v>
      </c>
      <c r="J29" s="56">
        <f t="shared" si="9"/>
        <v>3671.866</v>
      </c>
      <c r="K29" s="56">
        <f t="shared" si="9"/>
        <v>3913.186</v>
      </c>
      <c r="L29" s="56">
        <f t="shared" si="9"/>
        <v>3599.47</v>
      </c>
      <c r="M29" s="56">
        <f t="shared" si="9"/>
        <v>3490.876</v>
      </c>
      <c r="N29" s="56">
        <f t="shared" si="9"/>
        <v>2899.642</v>
      </c>
      <c r="O29" s="56">
        <f t="shared" si="9"/>
        <v>3032.368</v>
      </c>
      <c r="P29" s="56">
        <f t="shared" si="9"/>
        <v>1705.108</v>
      </c>
      <c r="Q29" s="56"/>
      <c r="R29" s="57">
        <f t="shared" si="4"/>
        <v>46029.15000000001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2821.2479999999996</v>
      </c>
      <c r="F33" s="56">
        <f t="shared" si="11"/>
        <v>3981.8879999999995</v>
      </c>
      <c r="G33" s="56">
        <f t="shared" si="11"/>
        <v>4187.232</v>
      </c>
      <c r="H33" s="56">
        <f t="shared" si="11"/>
        <v>3356.928</v>
      </c>
      <c r="I33" s="56">
        <f t="shared" si="11"/>
        <v>3053.3759999999997</v>
      </c>
      <c r="J33" s="56">
        <f t="shared" si="11"/>
        <v>2687.328</v>
      </c>
      <c r="K33" s="56">
        <f t="shared" si="11"/>
        <v>2865.888</v>
      </c>
      <c r="L33" s="56">
        <f t="shared" si="11"/>
        <v>2633.7599999999998</v>
      </c>
      <c r="M33" s="56">
        <f t="shared" si="11"/>
        <v>2553.408</v>
      </c>
      <c r="N33" s="56">
        <f t="shared" si="11"/>
        <v>2115.9359999999997</v>
      </c>
      <c r="O33" s="56">
        <f t="shared" si="11"/>
        <v>2214.144</v>
      </c>
      <c r="P33" s="56">
        <f t="shared" si="11"/>
        <v>1232.0639999999999</v>
      </c>
      <c r="Q33" s="56"/>
      <c r="R33" s="56">
        <f t="shared" si="4"/>
        <v>33703.2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2856.2479999999996</v>
      </c>
      <c r="F34" s="56">
        <f aca="true" t="shared" si="12" ref="F34:P34">F32+F33</f>
        <v>4016.8879999999995</v>
      </c>
      <c r="G34" s="56">
        <f t="shared" si="12"/>
        <v>4222.232</v>
      </c>
      <c r="H34" s="56">
        <f t="shared" si="12"/>
        <v>3391.928</v>
      </c>
      <c r="I34" s="56">
        <f t="shared" si="12"/>
        <v>3088.3759999999997</v>
      </c>
      <c r="J34" s="56">
        <f t="shared" si="12"/>
        <v>2722.328</v>
      </c>
      <c r="K34" s="56">
        <f t="shared" si="12"/>
        <v>2900.888</v>
      </c>
      <c r="L34" s="56">
        <f t="shared" si="12"/>
        <v>2668.7599999999998</v>
      </c>
      <c r="M34" s="56">
        <f t="shared" si="12"/>
        <v>2588.408</v>
      </c>
      <c r="N34" s="56">
        <f t="shared" si="12"/>
        <v>2150.9359999999997</v>
      </c>
      <c r="O34" s="56">
        <f t="shared" si="12"/>
        <v>2249.144</v>
      </c>
      <c r="P34" s="56">
        <f t="shared" si="12"/>
        <v>1267.0639999999999</v>
      </c>
      <c r="Q34" s="56"/>
      <c r="R34" s="57">
        <f t="shared" si="4"/>
        <v>34123.2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3121.1951999999997</v>
      </c>
      <c r="F38" s="56">
        <f t="shared" si="14"/>
        <v>4405.231199999999</v>
      </c>
      <c r="G38" s="56">
        <f t="shared" si="14"/>
        <v>4632.4068</v>
      </c>
      <c r="H38" s="56">
        <f t="shared" si="14"/>
        <v>3713.8271999999997</v>
      </c>
      <c r="I38" s="56">
        <f t="shared" si="14"/>
        <v>3378.0024</v>
      </c>
      <c r="J38" s="56">
        <f t="shared" si="14"/>
        <v>2973.0371999999998</v>
      </c>
      <c r="K38" s="56">
        <f t="shared" si="14"/>
        <v>3170.5811999999996</v>
      </c>
      <c r="L38" s="56">
        <f t="shared" si="14"/>
        <v>2913.774</v>
      </c>
      <c r="M38" s="56">
        <f t="shared" si="14"/>
        <v>2824.8792</v>
      </c>
      <c r="N38" s="56">
        <f t="shared" si="14"/>
        <v>2340.8963999999996</v>
      </c>
      <c r="O38" s="56">
        <f t="shared" si="14"/>
        <v>2449.5456</v>
      </c>
      <c r="P38" s="56">
        <f t="shared" si="14"/>
        <v>1363.0536</v>
      </c>
      <c r="Q38" s="56"/>
      <c r="R38" s="56">
        <f t="shared" si="4"/>
        <v>37286.42999999999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3161.1951999999997</v>
      </c>
      <c r="F39" s="56">
        <f t="shared" si="15"/>
        <v>4445.231199999999</v>
      </c>
      <c r="G39" s="56">
        <f t="shared" si="15"/>
        <v>4672.4068</v>
      </c>
      <c r="H39" s="56">
        <f t="shared" si="15"/>
        <v>3753.8271999999997</v>
      </c>
      <c r="I39" s="56">
        <f t="shared" si="15"/>
        <v>3418.0024</v>
      </c>
      <c r="J39" s="56">
        <f t="shared" si="15"/>
        <v>3013.0371999999998</v>
      </c>
      <c r="K39" s="56">
        <f t="shared" si="15"/>
        <v>3210.5811999999996</v>
      </c>
      <c r="L39" s="56">
        <f t="shared" si="15"/>
        <v>2953.774</v>
      </c>
      <c r="M39" s="56">
        <f t="shared" si="15"/>
        <v>2864.8792</v>
      </c>
      <c r="N39" s="56">
        <f t="shared" si="15"/>
        <v>2380.8963999999996</v>
      </c>
      <c r="O39" s="56">
        <f t="shared" si="15"/>
        <v>2489.5456</v>
      </c>
      <c r="P39" s="56">
        <f t="shared" si="15"/>
        <v>1403.0536</v>
      </c>
      <c r="Q39" s="56"/>
      <c r="R39" s="57">
        <f t="shared" si="4"/>
        <v>37766.42999999999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1351.4687999999999</v>
      </c>
      <c r="F43" s="56">
        <f t="shared" si="17"/>
        <v>1907.4527999999998</v>
      </c>
      <c r="G43" s="56">
        <f t="shared" si="17"/>
        <v>2005.8192</v>
      </c>
      <c r="H43" s="56">
        <f t="shared" si="17"/>
        <v>1608.0767999999998</v>
      </c>
      <c r="I43" s="56">
        <f t="shared" si="17"/>
        <v>1462.6655999999998</v>
      </c>
      <c r="J43" s="56">
        <f t="shared" si="17"/>
        <v>1287.3167999999998</v>
      </c>
      <c r="K43" s="56">
        <f t="shared" si="17"/>
        <v>1372.8528</v>
      </c>
      <c r="L43" s="56">
        <f t="shared" si="17"/>
        <v>1261.656</v>
      </c>
      <c r="M43" s="56">
        <f t="shared" si="17"/>
        <v>1223.1648</v>
      </c>
      <c r="N43" s="56">
        <f t="shared" si="17"/>
        <v>1013.6016</v>
      </c>
      <c r="O43" s="56">
        <f t="shared" si="17"/>
        <v>1060.6463999999999</v>
      </c>
      <c r="P43" s="56">
        <f t="shared" si="17"/>
        <v>590.1984</v>
      </c>
      <c r="Q43" s="56"/>
      <c r="R43" s="56">
        <f t="shared" si="4"/>
        <v>16144.919999999998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2039.4900000000002</v>
      </c>
      <c r="F44" s="56">
        <f>F10*$D$44</f>
        <v>2795.31</v>
      </c>
      <c r="G44" s="56">
        <f>G10*$D$44</f>
        <v>3269.61</v>
      </c>
      <c r="H44" s="56"/>
      <c r="I44" s="56"/>
      <c r="J44" s="56"/>
      <c r="K44" s="56"/>
      <c r="L44" s="56"/>
      <c r="M44" s="56"/>
      <c r="N44" s="56"/>
      <c r="O44" s="56">
        <f>O10*$D$44</f>
        <v>2027.25</v>
      </c>
      <c r="P44" s="56">
        <f>P10*$D$44</f>
        <v>2177.19</v>
      </c>
      <c r="Q44" s="56"/>
      <c r="R44" s="56">
        <f t="shared" si="4"/>
        <v>12308.85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2772</v>
      </c>
      <c r="I46" s="56">
        <f aca="true" t="shared" si="18" ref="I46:N46">I10*$D$46</f>
        <v>1511.3999999999999</v>
      </c>
      <c r="J46" s="56">
        <f t="shared" si="18"/>
        <v>2028.8399999999997</v>
      </c>
      <c r="K46" s="56">
        <f t="shared" si="18"/>
        <v>2100.12</v>
      </c>
      <c r="L46" s="56">
        <f t="shared" si="18"/>
        <v>1983.96</v>
      </c>
      <c r="M46" s="56">
        <f t="shared" si="18"/>
        <v>1921.9199999999998</v>
      </c>
      <c r="N46" s="56">
        <f t="shared" si="18"/>
        <v>1686.9599999999998</v>
      </c>
      <c r="O46" s="56"/>
      <c r="P46" s="56"/>
      <c r="Q46" s="56"/>
      <c r="R46" s="56">
        <f t="shared" si="4"/>
        <v>14005.199999999999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3480.9588000000003</v>
      </c>
      <c r="F49" s="56">
        <f aca="true" t="shared" si="21" ref="F49:P49">SUM(F42:F48)</f>
        <v>4792.7627999999995</v>
      </c>
      <c r="G49" s="56">
        <f t="shared" si="21"/>
        <v>5365.4292000000005</v>
      </c>
      <c r="H49" s="56">
        <f t="shared" si="21"/>
        <v>4470.0768</v>
      </c>
      <c r="I49" s="56">
        <f t="shared" si="21"/>
        <v>3064.0656</v>
      </c>
      <c r="J49" s="56">
        <f t="shared" si="21"/>
        <v>3406.1567999999997</v>
      </c>
      <c r="K49" s="56">
        <f t="shared" si="21"/>
        <v>3562.9727999999996</v>
      </c>
      <c r="L49" s="56">
        <f t="shared" si="21"/>
        <v>3335.616</v>
      </c>
      <c r="M49" s="56">
        <f t="shared" si="21"/>
        <v>3235.0847999999996</v>
      </c>
      <c r="N49" s="56">
        <f t="shared" si="21"/>
        <v>2790.5616</v>
      </c>
      <c r="O49" s="56">
        <f t="shared" si="21"/>
        <v>3177.8963999999996</v>
      </c>
      <c r="P49" s="56">
        <f t="shared" si="21"/>
        <v>2857.3884</v>
      </c>
      <c r="Q49" s="56"/>
      <c r="R49" s="57">
        <f t="shared" si="4"/>
        <v>43538.97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1353.7440000000001</v>
      </c>
      <c r="F53" s="56">
        <f t="shared" si="23"/>
        <v>1910.6640000000002</v>
      </c>
      <c r="G53" s="56">
        <f t="shared" si="23"/>
        <v>2009.1960000000001</v>
      </c>
      <c r="H53" s="56">
        <f t="shared" si="23"/>
        <v>1610.784</v>
      </c>
      <c r="I53" s="56">
        <f t="shared" si="23"/>
        <v>1465.1280000000002</v>
      </c>
      <c r="J53" s="56">
        <f t="shared" si="23"/>
        <v>1289.4840000000002</v>
      </c>
      <c r="K53" s="56">
        <f t="shared" si="23"/>
        <v>1375.164</v>
      </c>
      <c r="L53" s="56">
        <f t="shared" si="23"/>
        <v>1263.7800000000002</v>
      </c>
      <c r="M53" s="56">
        <f t="shared" si="23"/>
        <v>1225.2240000000002</v>
      </c>
      <c r="N53" s="56">
        <f t="shared" si="23"/>
        <v>1015.3080000000001</v>
      </c>
      <c r="O53" s="56">
        <f t="shared" si="23"/>
        <v>1062.432</v>
      </c>
      <c r="P53" s="56">
        <f t="shared" si="23"/>
        <v>591.192</v>
      </c>
      <c r="Q53" s="56"/>
      <c r="R53" s="56">
        <f t="shared" si="4"/>
        <v>16172.100000000006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2400.7330000000006</v>
      </c>
      <c r="F54" s="56">
        <f>F10*$D$54</f>
        <v>3290.427</v>
      </c>
      <c r="G54" s="56">
        <f>G10*$D$54</f>
        <v>3848.737</v>
      </c>
      <c r="H54" s="56"/>
      <c r="I54" s="56"/>
      <c r="J54" s="56"/>
      <c r="K54" s="56"/>
      <c r="L54" s="56"/>
      <c r="M54" s="56"/>
      <c r="N54" s="56"/>
      <c r="O54" s="56">
        <f>$D$54*O10</f>
        <v>2386.3250000000003</v>
      </c>
      <c r="P54" s="56">
        <f>$D$54*P10</f>
        <v>2562.8230000000003</v>
      </c>
      <c r="Q54" s="56"/>
      <c r="R54" s="56">
        <f t="shared" si="4"/>
        <v>14489.045000000002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3341.1</v>
      </c>
      <c r="I56" s="56">
        <f aca="true" t="shared" si="24" ref="I56:N56">I10*$D$56</f>
        <v>1821.695</v>
      </c>
      <c r="J56" s="56">
        <f t="shared" si="24"/>
        <v>2445.3669999999997</v>
      </c>
      <c r="K56" s="56">
        <f t="shared" si="24"/>
        <v>2531.281</v>
      </c>
      <c r="L56" s="56">
        <f t="shared" si="24"/>
        <v>2391.273</v>
      </c>
      <c r="M56" s="56">
        <f t="shared" si="24"/>
        <v>2316.496</v>
      </c>
      <c r="N56" s="56">
        <f t="shared" si="24"/>
        <v>2033.298</v>
      </c>
      <c r="O56" s="56"/>
      <c r="P56" s="56"/>
      <c r="Q56" s="56"/>
      <c r="R56" s="56">
        <f t="shared" si="4"/>
        <v>16880.51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3844.4770000000008</v>
      </c>
      <c r="F59" s="56">
        <f aca="true" t="shared" si="27" ref="F59:P59">SUM(F52:F58)</f>
        <v>5291.091</v>
      </c>
      <c r="G59" s="56">
        <f t="shared" si="27"/>
        <v>5947.933</v>
      </c>
      <c r="H59" s="56">
        <f t="shared" si="27"/>
        <v>5041.884</v>
      </c>
      <c r="I59" s="56">
        <f t="shared" si="27"/>
        <v>3376.8230000000003</v>
      </c>
      <c r="J59" s="56">
        <f t="shared" si="27"/>
        <v>3824.8509999999997</v>
      </c>
      <c r="K59" s="56">
        <f t="shared" si="27"/>
        <v>3996.4449999999997</v>
      </c>
      <c r="L59" s="56">
        <f t="shared" si="27"/>
        <v>3745.0530000000003</v>
      </c>
      <c r="M59" s="56">
        <f t="shared" si="27"/>
        <v>3631.7200000000003</v>
      </c>
      <c r="N59" s="56">
        <f t="shared" si="27"/>
        <v>3138.6059999999998</v>
      </c>
      <c r="O59" s="56">
        <f t="shared" si="27"/>
        <v>3538.7570000000005</v>
      </c>
      <c r="P59" s="56">
        <f t="shared" si="27"/>
        <v>3244.0150000000003</v>
      </c>
      <c r="Q59" s="56"/>
      <c r="R59" s="57">
        <f t="shared" si="4"/>
        <v>48621.655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1430.7216</v>
      </c>
      <c r="F63" s="56">
        <f t="shared" si="30"/>
        <v>2019.3096</v>
      </c>
      <c r="G63" s="56">
        <f t="shared" si="30"/>
        <v>2123.4444</v>
      </c>
      <c r="H63" s="56">
        <f t="shared" si="30"/>
        <v>1702.3776</v>
      </c>
      <c r="I63" s="56">
        <f t="shared" si="30"/>
        <v>1548.4392</v>
      </c>
      <c r="J63" s="56">
        <f t="shared" si="30"/>
        <v>1362.8076</v>
      </c>
      <c r="K63" s="56">
        <f t="shared" si="30"/>
        <v>1453.3596</v>
      </c>
      <c r="L63" s="56">
        <f t="shared" si="30"/>
        <v>1335.642</v>
      </c>
      <c r="M63" s="56">
        <f t="shared" si="30"/>
        <v>1294.8935999999999</v>
      </c>
      <c r="N63" s="56">
        <f t="shared" si="30"/>
        <v>1073.0412</v>
      </c>
      <c r="O63" s="56">
        <f t="shared" si="30"/>
        <v>1122.8448</v>
      </c>
      <c r="P63" s="56">
        <f t="shared" si="30"/>
        <v>624.8088</v>
      </c>
      <c r="Q63" s="56"/>
      <c r="R63" s="56">
        <f t="shared" si="29"/>
        <v>17091.69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606.515</v>
      </c>
      <c r="F64" s="56">
        <f t="shared" si="31"/>
        <v>831.285</v>
      </c>
      <c r="G64" s="56">
        <f t="shared" si="31"/>
        <v>972.3349999999999</v>
      </c>
      <c r="H64" s="56">
        <f t="shared" si="31"/>
        <v>955.5</v>
      </c>
      <c r="I64" s="56">
        <f t="shared" si="31"/>
        <v>520.975</v>
      </c>
      <c r="J64" s="56">
        <f t="shared" si="31"/>
        <v>699.3349999999999</v>
      </c>
      <c r="K64" s="56">
        <f t="shared" si="31"/>
        <v>723.905</v>
      </c>
      <c r="L64" s="56">
        <f t="shared" si="31"/>
        <v>683.865</v>
      </c>
      <c r="M64" s="56">
        <f t="shared" si="31"/>
        <v>662.4799999999999</v>
      </c>
      <c r="N64" s="56">
        <f t="shared" si="31"/>
        <v>581.49</v>
      </c>
      <c r="O64" s="56">
        <f t="shared" si="31"/>
        <v>602.875</v>
      </c>
      <c r="P64" s="56">
        <f t="shared" si="31"/>
        <v>647.465</v>
      </c>
      <c r="Q64" s="56"/>
      <c r="R64" s="56">
        <f t="shared" si="29"/>
        <v>8488.024999999998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393.23500000000007</v>
      </c>
      <c r="F66" s="56">
        <f t="shared" si="33"/>
        <v>538.965</v>
      </c>
      <c r="G66" s="56">
        <f t="shared" si="33"/>
        <v>630.415</v>
      </c>
      <c r="H66" s="56">
        <f t="shared" si="33"/>
        <v>619.5</v>
      </c>
      <c r="I66" s="56">
        <f t="shared" si="33"/>
        <v>337.77500000000003</v>
      </c>
      <c r="J66" s="56">
        <f t="shared" si="33"/>
        <v>453.415</v>
      </c>
      <c r="K66" s="56">
        <f t="shared" si="33"/>
        <v>469.345</v>
      </c>
      <c r="L66" s="56">
        <f t="shared" si="33"/>
        <v>443.38500000000005</v>
      </c>
      <c r="M66" s="56">
        <f t="shared" si="33"/>
        <v>429.52</v>
      </c>
      <c r="N66" s="56">
        <f t="shared" si="33"/>
        <v>377.01</v>
      </c>
      <c r="O66" s="56">
        <f t="shared" si="33"/>
        <v>390.875</v>
      </c>
      <c r="P66" s="56">
        <f t="shared" si="33"/>
        <v>419.7850000000001</v>
      </c>
      <c r="Q66" s="56"/>
      <c r="R66" s="56">
        <f t="shared" si="29"/>
        <v>5503.225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482.54600000000005</v>
      </c>
      <c r="F68" s="56">
        <f t="shared" si="35"/>
        <v>661.374</v>
      </c>
      <c r="G68" s="56">
        <f t="shared" si="35"/>
        <v>773.5939999999999</v>
      </c>
      <c r="H68" s="56">
        <f t="shared" si="35"/>
        <v>760.2</v>
      </c>
      <c r="I68" s="56">
        <f t="shared" si="35"/>
        <v>414.49</v>
      </c>
      <c r="J68" s="56">
        <f t="shared" si="35"/>
        <v>556.394</v>
      </c>
      <c r="K68" s="56">
        <f t="shared" si="35"/>
        <v>575.942</v>
      </c>
      <c r="L68" s="56">
        <f t="shared" si="35"/>
        <v>544.086</v>
      </c>
      <c r="M68" s="56">
        <f t="shared" si="35"/>
        <v>527.072</v>
      </c>
      <c r="N68" s="56">
        <f t="shared" si="35"/>
        <v>462.636</v>
      </c>
      <c r="O68" s="56">
        <f t="shared" si="35"/>
        <v>479.65000000000003</v>
      </c>
      <c r="P68" s="56">
        <f t="shared" si="35"/>
        <v>515.1260000000001</v>
      </c>
      <c r="Q68" s="56"/>
      <c r="R68" s="56">
        <f t="shared" si="29"/>
        <v>6753.110000000001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422.45399999999995</v>
      </c>
      <c r="F69" s="56">
        <f aca="true" t="shared" si="36" ref="F69:P69">IF(F$7&gt;0,IF(F$12&gt;250,IF(F$12&gt;$B$12*0.75,0,(0.75*$B$12*$D$68-F$12*$D$68)),250*$D$68-F$12*$D$68),0)</f>
        <v>243.62599999999998</v>
      </c>
      <c r="G69" s="56">
        <f t="shared" si="36"/>
        <v>131.40600000000006</v>
      </c>
      <c r="H69" s="56">
        <f t="shared" si="36"/>
        <v>144.79999999999995</v>
      </c>
      <c r="I69" s="56">
        <f t="shared" si="36"/>
        <v>490.51</v>
      </c>
      <c r="J69" s="56">
        <f t="shared" si="36"/>
        <v>348.606</v>
      </c>
      <c r="K69" s="56">
        <f t="shared" si="36"/>
        <v>329.058</v>
      </c>
      <c r="L69" s="56">
        <f t="shared" si="36"/>
        <v>360.914</v>
      </c>
      <c r="M69" s="56">
        <f t="shared" si="36"/>
        <v>377.928</v>
      </c>
      <c r="N69" s="56">
        <f t="shared" si="36"/>
        <v>442.364</v>
      </c>
      <c r="O69" s="56">
        <f t="shared" si="36"/>
        <v>425.34999999999997</v>
      </c>
      <c r="P69" s="56">
        <f t="shared" si="36"/>
        <v>389.8739999999999</v>
      </c>
      <c r="Q69" s="56"/>
      <c r="R69" s="56">
        <f t="shared" si="29"/>
        <v>4106.889999999999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3535.4716</v>
      </c>
      <c r="F71" s="56">
        <f aca="true" t="shared" si="38" ref="F71:P71">SUM(F62:F70)</f>
        <v>4494.5596000000005</v>
      </c>
      <c r="G71" s="56">
        <f t="shared" si="38"/>
        <v>4831.194399999999</v>
      </c>
      <c r="H71" s="56">
        <f t="shared" si="38"/>
        <v>4382.3776</v>
      </c>
      <c r="I71" s="56">
        <f t="shared" si="38"/>
        <v>3512.1892000000007</v>
      </c>
      <c r="J71" s="56">
        <f t="shared" si="38"/>
        <v>3620.5576</v>
      </c>
      <c r="K71" s="56">
        <f t="shared" si="38"/>
        <v>3751.6096</v>
      </c>
      <c r="L71" s="56">
        <f t="shared" si="38"/>
        <v>3567.892</v>
      </c>
      <c r="M71" s="56">
        <f t="shared" si="38"/>
        <v>3491.8936</v>
      </c>
      <c r="N71" s="56">
        <f t="shared" si="38"/>
        <v>3136.5411999999997</v>
      </c>
      <c r="O71" s="56">
        <f t="shared" si="38"/>
        <v>3221.5948</v>
      </c>
      <c r="P71" s="56">
        <f t="shared" si="38"/>
        <v>2797.0588</v>
      </c>
      <c r="Q71" s="56"/>
      <c r="R71" s="57">
        <f t="shared" si="29"/>
        <v>44342.939999999995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1337.0592</v>
      </c>
      <c r="F75" s="56">
        <f t="shared" si="41"/>
        <v>1887.1152</v>
      </c>
      <c r="G75" s="56">
        <f t="shared" si="41"/>
        <v>1984.4328</v>
      </c>
      <c r="H75" s="56">
        <f t="shared" si="41"/>
        <v>1590.9312</v>
      </c>
      <c r="I75" s="56">
        <f t="shared" si="41"/>
        <v>1447.0704</v>
      </c>
      <c r="J75" s="56">
        <f t="shared" si="41"/>
        <v>1273.5912</v>
      </c>
      <c r="K75" s="56">
        <f t="shared" si="41"/>
        <v>1358.2152</v>
      </c>
      <c r="L75" s="56">
        <f t="shared" si="41"/>
        <v>1248.204</v>
      </c>
      <c r="M75" s="56">
        <f t="shared" si="41"/>
        <v>1210.1232</v>
      </c>
      <c r="N75" s="56">
        <f t="shared" si="41"/>
        <v>1002.7944</v>
      </c>
      <c r="O75" s="56">
        <f t="shared" si="41"/>
        <v>1049.3376</v>
      </c>
      <c r="P75" s="56">
        <f t="shared" si="41"/>
        <v>583.9056</v>
      </c>
      <c r="Q75" s="56"/>
      <c r="R75" s="56">
        <f t="shared" si="40"/>
        <v>15972.780000000002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789.1360000000001</v>
      </c>
      <c r="F76" s="56">
        <f t="shared" si="42"/>
        <v>1081.5839999999998</v>
      </c>
      <c r="G76" s="56">
        <f t="shared" si="42"/>
        <v>1265.1039999999998</v>
      </c>
      <c r="H76" s="56">
        <f t="shared" si="42"/>
        <v>1243.2</v>
      </c>
      <c r="I76" s="56">
        <f t="shared" si="42"/>
        <v>677.84</v>
      </c>
      <c r="J76" s="56">
        <f t="shared" si="42"/>
        <v>909.9039999999999</v>
      </c>
      <c r="K76" s="56">
        <f t="shared" si="42"/>
        <v>941.872</v>
      </c>
      <c r="L76" s="56">
        <f t="shared" si="42"/>
        <v>889.7760000000001</v>
      </c>
      <c r="M76" s="56">
        <f t="shared" si="42"/>
        <v>861.952</v>
      </c>
      <c r="N76" s="56">
        <f t="shared" si="42"/>
        <v>756.576</v>
      </c>
      <c r="O76" s="56">
        <f t="shared" si="42"/>
        <v>784.4</v>
      </c>
      <c r="P76" s="56">
        <f t="shared" si="42"/>
        <v>842.416</v>
      </c>
      <c r="Q76" s="56"/>
      <c r="R76" s="56">
        <f t="shared" si="40"/>
        <v>11043.759999999998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575.8560000000001</v>
      </c>
      <c r="F78" s="56">
        <f t="shared" si="44"/>
        <v>789.264</v>
      </c>
      <c r="G78" s="56">
        <f t="shared" si="44"/>
        <v>923.184</v>
      </c>
      <c r="H78" s="56">
        <f t="shared" si="44"/>
        <v>907.2</v>
      </c>
      <c r="I78" s="56">
        <f t="shared" si="44"/>
        <v>494.64000000000004</v>
      </c>
      <c r="J78" s="56">
        <f t="shared" si="44"/>
        <v>663.984</v>
      </c>
      <c r="K78" s="56">
        <f t="shared" si="44"/>
        <v>687.312</v>
      </c>
      <c r="L78" s="56">
        <f t="shared" si="44"/>
        <v>649.296</v>
      </c>
      <c r="M78" s="56">
        <f t="shared" si="44"/>
        <v>628.992</v>
      </c>
      <c r="N78" s="56">
        <f t="shared" si="44"/>
        <v>552.096</v>
      </c>
      <c r="O78" s="56">
        <f t="shared" si="44"/>
        <v>572.4000000000001</v>
      </c>
      <c r="P78" s="56">
        <f t="shared" si="44"/>
        <v>614.7360000000001</v>
      </c>
      <c r="Q78" s="56"/>
      <c r="R78" s="56">
        <f t="shared" si="40"/>
        <v>8058.96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665.167</v>
      </c>
      <c r="F80" s="56">
        <f t="shared" si="46"/>
        <v>911.673</v>
      </c>
      <c r="G80" s="56">
        <f t="shared" si="46"/>
        <v>1066.363</v>
      </c>
      <c r="H80" s="56">
        <f t="shared" si="46"/>
        <v>1047.9</v>
      </c>
      <c r="I80" s="56">
        <f t="shared" si="46"/>
        <v>571.355</v>
      </c>
      <c r="J80" s="56">
        <f t="shared" si="46"/>
        <v>766.963</v>
      </c>
      <c r="K80" s="56">
        <f t="shared" si="46"/>
        <v>793.909</v>
      </c>
      <c r="L80" s="56">
        <f t="shared" si="46"/>
        <v>749.9970000000001</v>
      </c>
      <c r="M80" s="56">
        <f t="shared" si="46"/>
        <v>726.544</v>
      </c>
      <c r="N80" s="56">
        <f t="shared" si="46"/>
        <v>637.722</v>
      </c>
      <c r="O80" s="56">
        <f t="shared" si="46"/>
        <v>661.1750000000001</v>
      </c>
      <c r="P80" s="56">
        <f t="shared" si="46"/>
        <v>710.0770000000001</v>
      </c>
      <c r="Q80" s="56"/>
      <c r="R80" s="56">
        <f t="shared" si="40"/>
        <v>9308.845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582.333</v>
      </c>
      <c r="F81" s="56">
        <f aca="true" t="shared" si="47" ref="F81:P81">IF(F$7&gt;0,IF(F12&gt;250,IF(F12&gt;$B$12*0.75,0,(0.75*$B$12*$D$80-F12*$D$80)),250*$D$80-F12*$D$80),0)</f>
        <v>335.827</v>
      </c>
      <c r="G81" s="56">
        <f t="shared" si="47"/>
        <v>181.13699999999994</v>
      </c>
      <c r="H81" s="56">
        <f t="shared" si="47"/>
        <v>199.5999999999999</v>
      </c>
      <c r="I81" s="56">
        <f t="shared" si="47"/>
        <v>676.145</v>
      </c>
      <c r="J81" s="56">
        <f t="shared" si="47"/>
        <v>480.53700000000003</v>
      </c>
      <c r="K81" s="56">
        <f t="shared" si="47"/>
        <v>453.591</v>
      </c>
      <c r="L81" s="56">
        <f t="shared" si="47"/>
        <v>497.50299999999993</v>
      </c>
      <c r="M81" s="56">
        <f t="shared" si="47"/>
        <v>520.956</v>
      </c>
      <c r="N81" s="56">
        <f t="shared" si="47"/>
        <v>609.778</v>
      </c>
      <c r="O81" s="56">
        <f t="shared" si="47"/>
        <v>586.3249999999999</v>
      </c>
      <c r="P81" s="56">
        <f t="shared" si="47"/>
        <v>537.4229999999999</v>
      </c>
      <c r="Q81" s="56"/>
      <c r="R81" s="56">
        <f t="shared" si="40"/>
        <v>5661.155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4149.5512</v>
      </c>
      <c r="F83" s="56">
        <f aca="true" t="shared" si="49" ref="F83:P83">SUM(F74:F82)</f>
        <v>5205.4632</v>
      </c>
      <c r="G83" s="56">
        <f t="shared" si="49"/>
        <v>5620.2208</v>
      </c>
      <c r="H83" s="56">
        <f t="shared" si="49"/>
        <v>5188.8312000000005</v>
      </c>
      <c r="I83" s="56">
        <f t="shared" si="49"/>
        <v>4067.0504</v>
      </c>
      <c r="J83" s="56">
        <f t="shared" si="49"/>
        <v>4294.9792</v>
      </c>
      <c r="K83" s="56">
        <f t="shared" si="49"/>
        <v>4434.8992</v>
      </c>
      <c r="L83" s="56">
        <f t="shared" si="49"/>
        <v>4234.776</v>
      </c>
      <c r="M83" s="56">
        <f t="shared" si="49"/>
        <v>4148.5672</v>
      </c>
      <c r="N83" s="56">
        <f t="shared" si="49"/>
        <v>3758.9664000000002</v>
      </c>
      <c r="O83" s="56">
        <f t="shared" si="49"/>
        <v>3853.6376</v>
      </c>
      <c r="P83" s="56">
        <f t="shared" si="49"/>
        <v>3488.5576</v>
      </c>
      <c r="Q83" s="56"/>
      <c r="R83" s="57">
        <f t="shared" si="40"/>
        <v>52445.49999999999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75600</v>
      </c>
      <c r="F7" s="70">
        <v>67080</v>
      </c>
      <c r="G7" s="70">
        <v>50640</v>
      </c>
      <c r="H7" s="70">
        <v>31800</v>
      </c>
      <c r="I7" s="70">
        <v>37560</v>
      </c>
      <c r="J7" s="70">
        <v>31560</v>
      </c>
      <c r="K7" s="70">
        <v>36360</v>
      </c>
      <c r="L7" s="70">
        <v>33840</v>
      </c>
      <c r="M7" s="70">
        <v>33120</v>
      </c>
      <c r="N7" s="70">
        <v>45480</v>
      </c>
      <c r="O7" s="70">
        <v>52800</v>
      </c>
      <c r="P7" s="70">
        <v>5640</v>
      </c>
      <c r="R7" s="41">
        <f>SUM(E7:P7)</f>
        <v>501480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219.4</v>
      </c>
      <c r="C10" s="37"/>
      <c r="D10" s="10" t="s">
        <v>5</v>
      </c>
      <c r="E10" s="70">
        <v>178.1</v>
      </c>
      <c r="F10" s="70">
        <v>219.4</v>
      </c>
      <c r="G10" s="70">
        <v>157.9</v>
      </c>
      <c r="H10" s="70">
        <v>114.6</v>
      </c>
      <c r="I10" s="70">
        <v>105.2</v>
      </c>
      <c r="J10" s="70">
        <v>109.8</v>
      </c>
      <c r="K10" s="70">
        <v>121.8</v>
      </c>
      <c r="L10" s="70">
        <v>112.8</v>
      </c>
      <c r="M10" s="70">
        <v>117.8</v>
      </c>
      <c r="N10" s="70">
        <v>185.5</v>
      </c>
      <c r="O10" s="70">
        <v>162.4</v>
      </c>
      <c r="P10" s="70">
        <v>26.6</v>
      </c>
      <c r="R10" s="41">
        <f>SUM(E10:P10)</f>
        <v>1611.8999999999999</v>
      </c>
      <c r="W10" s="15" t="s">
        <v>54</v>
      </c>
      <c r="X10" s="20"/>
    </row>
    <row r="11" spans="2:24" ht="15">
      <c r="B11" s="37">
        <f>MAX(E11:P11)</f>
        <v>219.4</v>
      </c>
      <c r="C11" s="37"/>
      <c r="D11" s="10" t="s">
        <v>6</v>
      </c>
      <c r="E11" s="70">
        <v>178.1</v>
      </c>
      <c r="F11" s="70">
        <v>219.4</v>
      </c>
      <c r="G11" s="70">
        <v>157.9</v>
      </c>
      <c r="H11" s="70">
        <v>114.6</v>
      </c>
      <c r="I11" s="70">
        <v>105.2</v>
      </c>
      <c r="J11" s="70">
        <v>109.8</v>
      </c>
      <c r="K11" s="70">
        <v>121.8</v>
      </c>
      <c r="L11" s="70">
        <v>112.8</v>
      </c>
      <c r="M11" s="70">
        <v>117.8</v>
      </c>
      <c r="N11" s="70">
        <v>185.5</v>
      </c>
      <c r="O11" s="70">
        <v>162.4</v>
      </c>
      <c r="P11" s="70">
        <v>26.6</v>
      </c>
      <c r="R11" s="41">
        <f>SUM(E11:P11)</f>
        <v>1611.8999999999999</v>
      </c>
      <c r="W11" s="15" t="s">
        <v>55</v>
      </c>
      <c r="X11" s="20"/>
    </row>
    <row r="12" spans="2:24" ht="15">
      <c r="B12" s="37">
        <f>MAX(E12:P12)</f>
        <v>219.4</v>
      </c>
      <c r="C12" s="37"/>
      <c r="D12" s="10" t="s">
        <v>7</v>
      </c>
      <c r="E12" s="70">
        <v>178.1</v>
      </c>
      <c r="F12" s="70">
        <v>219.4</v>
      </c>
      <c r="G12" s="70">
        <v>157.9</v>
      </c>
      <c r="H12" s="70">
        <v>114.6</v>
      </c>
      <c r="I12" s="70">
        <v>105.2</v>
      </c>
      <c r="J12" s="70">
        <v>109.8</v>
      </c>
      <c r="K12" s="70">
        <v>121.8</v>
      </c>
      <c r="L12" s="70">
        <v>112.8</v>
      </c>
      <c r="M12" s="70">
        <v>117.8</v>
      </c>
      <c r="N12" s="70">
        <v>185.5</v>
      </c>
      <c r="O12" s="70">
        <v>162.4</v>
      </c>
      <c r="P12" s="70">
        <v>26.6</v>
      </c>
      <c r="R12" s="41">
        <f>SUM(E12:P12)</f>
        <v>1611.8999999999999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5936.9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6059.3968</v>
      </c>
      <c r="G15" s="59">
        <f t="shared" si="0"/>
        <v>4849.962399999999</v>
      </c>
      <c r="H15" s="59">
        <f t="shared" si="0"/>
        <v>3742.272</v>
      </c>
      <c r="I15" s="59">
        <f t="shared" si="0"/>
        <v>3895.1935999999996</v>
      </c>
      <c r="J15" s="59">
        <f t="shared" si="0"/>
        <v>3684.6575999999995</v>
      </c>
      <c r="K15" s="59">
        <f t="shared" si="0"/>
        <v>3976.7855999999997</v>
      </c>
      <c r="L15" s="59">
        <f t="shared" si="0"/>
        <v>3795.7704</v>
      </c>
      <c r="M15" s="59">
        <f t="shared" si="0"/>
        <v>3821.5832000000005</v>
      </c>
      <c r="N15" s="59">
        <f t="shared" si="0"/>
        <v>4950.6448</v>
      </c>
      <c r="O15" s="59">
        <f t="shared" si="0"/>
        <v>4972.204</v>
      </c>
      <c r="P15" s="59">
        <f t="shared" si="0"/>
        <v>2769.6944</v>
      </c>
      <c r="Q15" s="59"/>
      <c r="R15" s="59">
        <f t="shared" si="0"/>
        <v>52455.0648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5936.9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6059.3968</v>
      </c>
      <c r="G16" s="60">
        <f t="shared" si="1"/>
        <v>4849.962399999999</v>
      </c>
      <c r="H16" s="60">
        <f t="shared" si="1"/>
        <v>3742.272</v>
      </c>
      <c r="I16" s="60">
        <f t="shared" si="1"/>
        <v>3895.1935999999996</v>
      </c>
      <c r="J16" s="60">
        <f t="shared" si="1"/>
        <v>3684.6575999999995</v>
      </c>
      <c r="K16" s="60">
        <f t="shared" si="1"/>
        <v>3976.7855999999997</v>
      </c>
      <c r="L16" s="60">
        <f t="shared" si="1"/>
        <v>3795.7704</v>
      </c>
      <c r="M16" s="60">
        <f t="shared" si="1"/>
        <v>3821.5832000000005</v>
      </c>
      <c r="N16" s="60">
        <f t="shared" si="1"/>
        <v>4950.6448</v>
      </c>
      <c r="O16" s="60">
        <f t="shared" si="1"/>
        <v>4972.204</v>
      </c>
      <c r="P16" s="60">
        <f t="shared" si="1"/>
        <v>2769.6944</v>
      </c>
      <c r="Q16" s="60"/>
      <c r="R16" s="60">
        <f t="shared" si="1"/>
        <v>52455.0648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6974.099999999999</v>
      </c>
      <c r="F23" s="56">
        <f t="shared" si="5"/>
        <v>6188.13</v>
      </c>
      <c r="G23" s="56">
        <f t="shared" si="5"/>
        <v>4671.54</v>
      </c>
      <c r="H23" s="56">
        <f t="shared" si="5"/>
        <v>2933.55</v>
      </c>
      <c r="I23" s="56">
        <f t="shared" si="5"/>
        <v>3464.91</v>
      </c>
      <c r="J23" s="56">
        <f t="shared" si="5"/>
        <v>2911.41</v>
      </c>
      <c r="K23" s="56">
        <f t="shared" si="5"/>
        <v>3354.21</v>
      </c>
      <c r="L23" s="56">
        <f t="shared" si="5"/>
        <v>3121.74</v>
      </c>
      <c r="M23" s="56">
        <f t="shared" si="5"/>
        <v>3055.32</v>
      </c>
      <c r="N23" s="56">
        <f t="shared" si="5"/>
        <v>4195.53</v>
      </c>
      <c r="O23" s="56">
        <f t="shared" si="5"/>
        <v>4870.8</v>
      </c>
      <c r="P23" s="56">
        <f t="shared" si="5"/>
        <v>520.29</v>
      </c>
      <c r="Q23" s="56"/>
      <c r="R23" s="56">
        <f t="shared" si="4"/>
        <v>46261.53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7009.099999999999</v>
      </c>
      <c r="F24" s="56">
        <f aca="true" t="shared" si="6" ref="F24:P24">F22+F23</f>
        <v>6223.13</v>
      </c>
      <c r="G24" s="56">
        <f t="shared" si="6"/>
        <v>4706.54</v>
      </c>
      <c r="H24" s="56">
        <f t="shared" si="6"/>
        <v>2968.55</v>
      </c>
      <c r="I24" s="56">
        <f t="shared" si="6"/>
        <v>3499.91</v>
      </c>
      <c r="J24" s="56">
        <f t="shared" si="6"/>
        <v>2946.41</v>
      </c>
      <c r="K24" s="56">
        <f t="shared" si="6"/>
        <v>3389.21</v>
      </c>
      <c r="L24" s="56">
        <f t="shared" si="6"/>
        <v>3156.74</v>
      </c>
      <c r="M24" s="56">
        <f t="shared" si="6"/>
        <v>3090.32</v>
      </c>
      <c r="N24" s="56">
        <f t="shared" si="6"/>
        <v>4230.53</v>
      </c>
      <c r="O24" s="56">
        <f t="shared" si="6"/>
        <v>4905.8</v>
      </c>
      <c r="P24" s="56">
        <f t="shared" si="6"/>
        <v>555.29</v>
      </c>
      <c r="Q24" s="56"/>
      <c r="R24" s="57">
        <f t="shared" si="4"/>
        <v>46681.53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7601.58</v>
      </c>
      <c r="F28" s="56">
        <f t="shared" si="8"/>
        <v>6744.894</v>
      </c>
      <c r="G28" s="56">
        <f t="shared" si="8"/>
        <v>5091.852</v>
      </c>
      <c r="H28" s="56">
        <f t="shared" si="8"/>
        <v>3197.4900000000002</v>
      </c>
      <c r="I28" s="56">
        <f t="shared" si="8"/>
        <v>3776.658</v>
      </c>
      <c r="J28" s="56">
        <f t="shared" si="8"/>
        <v>3173.358</v>
      </c>
      <c r="K28" s="56">
        <f t="shared" si="8"/>
        <v>3655.998</v>
      </c>
      <c r="L28" s="56">
        <f t="shared" si="8"/>
        <v>3402.612</v>
      </c>
      <c r="M28" s="56">
        <f t="shared" si="8"/>
        <v>3330.216</v>
      </c>
      <c r="N28" s="56">
        <f t="shared" si="8"/>
        <v>4573.014</v>
      </c>
      <c r="O28" s="56">
        <f t="shared" si="8"/>
        <v>5309.04</v>
      </c>
      <c r="P28" s="56">
        <f t="shared" si="8"/>
        <v>567.102</v>
      </c>
      <c r="Q28" s="56"/>
      <c r="R28" s="56">
        <f t="shared" si="4"/>
        <v>50423.814000000006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7641.58</v>
      </c>
      <c r="F29" s="56">
        <f aca="true" t="shared" si="9" ref="F29:P29">F28+F27</f>
        <v>6784.894</v>
      </c>
      <c r="G29" s="56">
        <f t="shared" si="9"/>
        <v>5131.852</v>
      </c>
      <c r="H29" s="56">
        <f t="shared" si="9"/>
        <v>3237.4900000000002</v>
      </c>
      <c r="I29" s="56">
        <f t="shared" si="9"/>
        <v>3816.658</v>
      </c>
      <c r="J29" s="56">
        <f t="shared" si="9"/>
        <v>3213.358</v>
      </c>
      <c r="K29" s="56">
        <f t="shared" si="9"/>
        <v>3695.998</v>
      </c>
      <c r="L29" s="56">
        <f t="shared" si="9"/>
        <v>3442.612</v>
      </c>
      <c r="M29" s="56">
        <f t="shared" si="9"/>
        <v>3370.216</v>
      </c>
      <c r="N29" s="56">
        <f t="shared" si="9"/>
        <v>4613.014</v>
      </c>
      <c r="O29" s="56">
        <f t="shared" si="9"/>
        <v>5349.04</v>
      </c>
      <c r="P29" s="56">
        <f t="shared" si="9"/>
        <v>607.102</v>
      </c>
      <c r="Q29" s="56"/>
      <c r="R29" s="57">
        <f t="shared" si="4"/>
        <v>50903.814000000006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5624.639999999999</v>
      </c>
      <c r="F33" s="56">
        <f t="shared" si="11"/>
        <v>4990.7519999999995</v>
      </c>
      <c r="G33" s="56">
        <f t="shared" si="11"/>
        <v>3767.6159999999995</v>
      </c>
      <c r="H33" s="56">
        <f t="shared" si="11"/>
        <v>2365.9199999999996</v>
      </c>
      <c r="I33" s="56">
        <f t="shared" si="11"/>
        <v>2794.464</v>
      </c>
      <c r="J33" s="56">
        <f t="shared" si="11"/>
        <v>2348.064</v>
      </c>
      <c r="K33" s="56">
        <f t="shared" si="11"/>
        <v>2705.1839999999997</v>
      </c>
      <c r="L33" s="56">
        <f t="shared" si="11"/>
        <v>2517.696</v>
      </c>
      <c r="M33" s="56">
        <f t="shared" si="11"/>
        <v>2464.1279999999997</v>
      </c>
      <c r="N33" s="56">
        <f t="shared" si="11"/>
        <v>3383.7119999999995</v>
      </c>
      <c r="O33" s="56">
        <f t="shared" si="11"/>
        <v>3928.3199999999997</v>
      </c>
      <c r="P33" s="56">
        <f t="shared" si="11"/>
        <v>419.616</v>
      </c>
      <c r="Q33" s="56"/>
      <c r="R33" s="56">
        <f t="shared" si="4"/>
        <v>37310.112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5659.639999999999</v>
      </c>
      <c r="F34" s="56">
        <f aca="true" t="shared" si="12" ref="F34:P34">F32+F33</f>
        <v>5025.7519999999995</v>
      </c>
      <c r="G34" s="56">
        <f t="shared" si="12"/>
        <v>3802.6159999999995</v>
      </c>
      <c r="H34" s="56">
        <f t="shared" si="12"/>
        <v>2400.9199999999996</v>
      </c>
      <c r="I34" s="56">
        <f t="shared" si="12"/>
        <v>2829.464</v>
      </c>
      <c r="J34" s="56">
        <f t="shared" si="12"/>
        <v>2383.064</v>
      </c>
      <c r="K34" s="56">
        <f t="shared" si="12"/>
        <v>2740.1839999999997</v>
      </c>
      <c r="L34" s="56">
        <f t="shared" si="12"/>
        <v>2552.696</v>
      </c>
      <c r="M34" s="56">
        <f t="shared" si="12"/>
        <v>2499.1279999999997</v>
      </c>
      <c r="N34" s="56">
        <f t="shared" si="12"/>
        <v>3418.7119999999995</v>
      </c>
      <c r="O34" s="56">
        <f t="shared" si="12"/>
        <v>3963.3199999999997</v>
      </c>
      <c r="P34" s="56">
        <f t="shared" si="12"/>
        <v>454.616</v>
      </c>
      <c r="Q34" s="56"/>
      <c r="R34" s="57">
        <f t="shared" si="4"/>
        <v>37730.112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6222.6359999999995</v>
      </c>
      <c r="F38" s="56">
        <f t="shared" si="14"/>
        <v>5521.3548</v>
      </c>
      <c r="G38" s="56">
        <f t="shared" si="14"/>
        <v>4168.1784</v>
      </c>
      <c r="H38" s="56">
        <f t="shared" si="14"/>
        <v>2617.4579999999996</v>
      </c>
      <c r="I38" s="56">
        <f t="shared" si="14"/>
        <v>3091.5636</v>
      </c>
      <c r="J38" s="56">
        <f t="shared" si="14"/>
        <v>2597.7036</v>
      </c>
      <c r="K38" s="56">
        <f t="shared" si="14"/>
        <v>2992.7916</v>
      </c>
      <c r="L38" s="56">
        <f t="shared" si="14"/>
        <v>2785.3704</v>
      </c>
      <c r="M38" s="56">
        <f t="shared" si="14"/>
        <v>2726.1072</v>
      </c>
      <c r="N38" s="56">
        <f t="shared" si="14"/>
        <v>3743.4588</v>
      </c>
      <c r="O38" s="56">
        <f t="shared" si="14"/>
        <v>4345.968</v>
      </c>
      <c r="P38" s="56">
        <f t="shared" si="14"/>
        <v>464.22839999999997</v>
      </c>
      <c r="Q38" s="56"/>
      <c r="R38" s="56">
        <f t="shared" si="4"/>
        <v>41276.8188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6262.6359999999995</v>
      </c>
      <c r="F39" s="56">
        <f t="shared" si="15"/>
        <v>5561.3548</v>
      </c>
      <c r="G39" s="56">
        <f t="shared" si="15"/>
        <v>4208.1784</v>
      </c>
      <c r="H39" s="56">
        <f t="shared" si="15"/>
        <v>2657.4579999999996</v>
      </c>
      <c r="I39" s="56">
        <f t="shared" si="15"/>
        <v>3131.5636</v>
      </c>
      <c r="J39" s="56">
        <f t="shared" si="15"/>
        <v>2637.7036</v>
      </c>
      <c r="K39" s="56">
        <f t="shared" si="15"/>
        <v>3032.7916</v>
      </c>
      <c r="L39" s="56">
        <f t="shared" si="15"/>
        <v>2825.3704</v>
      </c>
      <c r="M39" s="56">
        <f t="shared" si="15"/>
        <v>2766.1072</v>
      </c>
      <c r="N39" s="56">
        <f t="shared" si="15"/>
        <v>3783.4588</v>
      </c>
      <c r="O39" s="56">
        <f t="shared" si="15"/>
        <v>4385.968</v>
      </c>
      <c r="P39" s="56">
        <f t="shared" si="15"/>
        <v>504.22839999999997</v>
      </c>
      <c r="Q39" s="56"/>
      <c r="R39" s="57">
        <f t="shared" si="4"/>
        <v>41756.8188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2694.384</v>
      </c>
      <c r="F43" s="56">
        <f t="shared" si="17"/>
        <v>2390.7311999999997</v>
      </c>
      <c r="G43" s="56">
        <f t="shared" si="17"/>
        <v>1804.8095999999998</v>
      </c>
      <c r="H43" s="56">
        <f t="shared" si="17"/>
        <v>1133.3519999999999</v>
      </c>
      <c r="I43" s="56">
        <f t="shared" si="17"/>
        <v>1338.6383999999998</v>
      </c>
      <c r="J43" s="56">
        <f t="shared" si="17"/>
        <v>1124.7984</v>
      </c>
      <c r="K43" s="56">
        <f t="shared" si="17"/>
        <v>1295.8704</v>
      </c>
      <c r="L43" s="56">
        <f t="shared" si="17"/>
        <v>1206.0575999999999</v>
      </c>
      <c r="M43" s="56">
        <f t="shared" si="17"/>
        <v>1180.3968</v>
      </c>
      <c r="N43" s="56">
        <f t="shared" si="17"/>
        <v>1620.9071999999999</v>
      </c>
      <c r="O43" s="56">
        <f t="shared" si="17"/>
        <v>1881.792</v>
      </c>
      <c r="P43" s="56">
        <f t="shared" si="17"/>
        <v>201.00959999999998</v>
      </c>
      <c r="Q43" s="56"/>
      <c r="R43" s="56">
        <f t="shared" si="4"/>
        <v>17872.7472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2724.93</v>
      </c>
      <c r="F44" s="56">
        <f>F10*$D$44</f>
        <v>3356.82</v>
      </c>
      <c r="G44" s="56">
        <f>G10*$D$44</f>
        <v>2415.8700000000003</v>
      </c>
      <c r="H44" s="56"/>
      <c r="I44" s="56"/>
      <c r="J44" s="56"/>
      <c r="K44" s="56"/>
      <c r="L44" s="56"/>
      <c r="M44" s="56"/>
      <c r="N44" s="56"/>
      <c r="O44" s="56">
        <f>O10*$D$44</f>
        <v>2484.7200000000003</v>
      </c>
      <c r="P44" s="56">
        <f>P10*$D$44</f>
        <v>406.98</v>
      </c>
      <c r="Q44" s="56"/>
      <c r="R44" s="56">
        <f t="shared" si="4"/>
        <v>11389.32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1271.43</v>
      </c>
      <c r="Q45" s="56"/>
      <c r="R45" s="56">
        <f t="shared" si="4"/>
        <v>1271.43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1512.7199999999998</v>
      </c>
      <c r="I46" s="56">
        <f aca="true" t="shared" si="18" ref="I46:N46">I10*$D$46</f>
        <v>1388.6399999999999</v>
      </c>
      <c r="J46" s="56">
        <f t="shared" si="18"/>
        <v>1449.36</v>
      </c>
      <c r="K46" s="56">
        <f t="shared" si="18"/>
        <v>1607.7599999999998</v>
      </c>
      <c r="L46" s="56">
        <f t="shared" si="18"/>
        <v>1488.9599999999998</v>
      </c>
      <c r="M46" s="56">
        <f t="shared" si="18"/>
        <v>1554.9599999999998</v>
      </c>
      <c r="N46" s="56">
        <f t="shared" si="18"/>
        <v>2448.6</v>
      </c>
      <c r="O46" s="56"/>
      <c r="P46" s="56"/>
      <c r="Q46" s="56"/>
      <c r="R46" s="56">
        <f t="shared" si="4"/>
        <v>11451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59.40000000000009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59.40000000000009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5509.314</v>
      </c>
      <c r="F49" s="56">
        <f aca="true" t="shared" si="21" ref="F49:P49">SUM(F42:F48)</f>
        <v>5837.5512</v>
      </c>
      <c r="G49" s="56">
        <f t="shared" si="21"/>
        <v>4310.6796</v>
      </c>
      <c r="H49" s="56">
        <f t="shared" si="21"/>
        <v>2736.0719999999997</v>
      </c>
      <c r="I49" s="56">
        <f t="shared" si="21"/>
        <v>2876.6784</v>
      </c>
      <c r="J49" s="56">
        <f t="shared" si="21"/>
        <v>2664.1584</v>
      </c>
      <c r="K49" s="56">
        <f t="shared" si="21"/>
        <v>2993.6304</v>
      </c>
      <c r="L49" s="56">
        <f t="shared" si="21"/>
        <v>2785.0175999999997</v>
      </c>
      <c r="M49" s="56">
        <f t="shared" si="21"/>
        <v>2825.3567999999996</v>
      </c>
      <c r="N49" s="56">
        <f t="shared" si="21"/>
        <v>4159.5072</v>
      </c>
      <c r="O49" s="56">
        <f t="shared" si="21"/>
        <v>4456.512000000001</v>
      </c>
      <c r="P49" s="56">
        <f t="shared" si="21"/>
        <v>1969.4196000000002</v>
      </c>
      <c r="Q49" s="56"/>
      <c r="R49" s="57">
        <f t="shared" si="4"/>
        <v>43123.89720000001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2698.92</v>
      </c>
      <c r="F53" s="56">
        <f t="shared" si="23"/>
        <v>2394.7560000000003</v>
      </c>
      <c r="G53" s="56">
        <f t="shared" si="23"/>
        <v>1807.8480000000002</v>
      </c>
      <c r="H53" s="56">
        <f t="shared" si="23"/>
        <v>1135.26</v>
      </c>
      <c r="I53" s="56">
        <f t="shared" si="23"/>
        <v>1340.892</v>
      </c>
      <c r="J53" s="56">
        <f t="shared" si="23"/>
        <v>1126.692</v>
      </c>
      <c r="K53" s="56">
        <f t="shared" si="23"/>
        <v>1298.0520000000001</v>
      </c>
      <c r="L53" s="56">
        <f t="shared" si="23"/>
        <v>1208.0880000000002</v>
      </c>
      <c r="M53" s="56">
        <f t="shared" si="23"/>
        <v>1182.384</v>
      </c>
      <c r="N53" s="56">
        <f t="shared" si="23"/>
        <v>1623.6360000000002</v>
      </c>
      <c r="O53" s="56">
        <f t="shared" si="23"/>
        <v>1884.96</v>
      </c>
      <c r="P53" s="56">
        <f t="shared" si="23"/>
        <v>201.348</v>
      </c>
      <c r="Q53" s="56"/>
      <c r="R53" s="56">
        <f t="shared" si="4"/>
        <v>17902.836000000003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3207.581</v>
      </c>
      <c r="F54" s="56">
        <f>F10*$D$54</f>
        <v>3951.3940000000002</v>
      </c>
      <c r="G54" s="56">
        <f>G10*$D$54</f>
        <v>2843.7790000000005</v>
      </c>
      <c r="H54" s="56"/>
      <c r="I54" s="56"/>
      <c r="J54" s="56"/>
      <c r="K54" s="56"/>
      <c r="L54" s="56"/>
      <c r="M54" s="56"/>
      <c r="N54" s="56"/>
      <c r="O54" s="56">
        <f>$D$54*O10</f>
        <v>2924.8240000000005</v>
      </c>
      <c r="P54" s="56">
        <f>$D$54*P10</f>
        <v>479.0660000000001</v>
      </c>
      <c r="Q54" s="56"/>
      <c r="R54" s="56">
        <f t="shared" si="4"/>
        <v>13406.644000000002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1496.631</v>
      </c>
      <c r="Q55" s="56"/>
      <c r="R55" s="56">
        <f t="shared" si="4"/>
        <v>1496.631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1823.2859999999998</v>
      </c>
      <c r="I56" s="56">
        <f aca="true" t="shared" si="24" ref="I56:N56">I10*$D$56</f>
        <v>1673.732</v>
      </c>
      <c r="J56" s="56">
        <f t="shared" si="24"/>
        <v>1746.918</v>
      </c>
      <c r="K56" s="56">
        <f t="shared" si="24"/>
        <v>1937.838</v>
      </c>
      <c r="L56" s="56">
        <f t="shared" si="24"/>
        <v>1794.648</v>
      </c>
      <c r="M56" s="56">
        <f t="shared" si="24"/>
        <v>1874.1979999999999</v>
      </c>
      <c r="N56" s="56">
        <f t="shared" si="24"/>
        <v>2951.305</v>
      </c>
      <c r="O56" s="56"/>
      <c r="P56" s="56"/>
      <c r="Q56" s="56"/>
      <c r="R56" s="56">
        <f t="shared" si="4"/>
        <v>13801.925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71.59500000000003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71.59500000000003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5996.501</v>
      </c>
      <c r="F59" s="56">
        <f aca="true" t="shared" si="27" ref="F59:P59">SUM(F52:F58)</f>
        <v>6436.150000000001</v>
      </c>
      <c r="G59" s="56">
        <f t="shared" si="27"/>
        <v>4741.627</v>
      </c>
      <c r="H59" s="56">
        <f t="shared" si="27"/>
        <v>3048.546</v>
      </c>
      <c r="I59" s="56">
        <f t="shared" si="27"/>
        <v>3176.219</v>
      </c>
      <c r="J59" s="56">
        <f t="shared" si="27"/>
        <v>2963.6099999999997</v>
      </c>
      <c r="K59" s="56">
        <f t="shared" si="27"/>
        <v>3325.8900000000003</v>
      </c>
      <c r="L59" s="56">
        <f t="shared" si="27"/>
        <v>3092.736</v>
      </c>
      <c r="M59" s="56">
        <f t="shared" si="27"/>
        <v>3146.582</v>
      </c>
      <c r="N59" s="56">
        <f t="shared" si="27"/>
        <v>4664.941</v>
      </c>
      <c r="O59" s="56">
        <f t="shared" si="27"/>
        <v>4899.784000000001</v>
      </c>
      <c r="P59" s="56">
        <f t="shared" si="27"/>
        <v>2267.045</v>
      </c>
      <c r="Q59" s="56"/>
      <c r="R59" s="57">
        <f t="shared" si="4"/>
        <v>47759.631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2852.388</v>
      </c>
      <c r="F63" s="56">
        <f t="shared" si="30"/>
        <v>2530.9284</v>
      </c>
      <c r="G63" s="56">
        <f t="shared" si="30"/>
        <v>1910.6471999999999</v>
      </c>
      <c r="H63" s="56">
        <f t="shared" si="30"/>
        <v>1199.814</v>
      </c>
      <c r="I63" s="56">
        <f t="shared" si="30"/>
        <v>1417.1388</v>
      </c>
      <c r="J63" s="56">
        <f t="shared" si="30"/>
        <v>1190.7588</v>
      </c>
      <c r="K63" s="56">
        <f t="shared" si="30"/>
        <v>1371.8627999999999</v>
      </c>
      <c r="L63" s="56">
        <f t="shared" si="30"/>
        <v>1276.7832</v>
      </c>
      <c r="M63" s="56">
        <f t="shared" si="30"/>
        <v>1249.6176</v>
      </c>
      <c r="N63" s="56">
        <f t="shared" si="30"/>
        <v>1715.9604</v>
      </c>
      <c r="O63" s="56">
        <f t="shared" si="30"/>
        <v>1992.144</v>
      </c>
      <c r="P63" s="56">
        <f t="shared" si="30"/>
        <v>212.7972</v>
      </c>
      <c r="Q63" s="56"/>
      <c r="R63" s="56">
        <f t="shared" si="29"/>
        <v>18920.8404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810.3549999999999</v>
      </c>
      <c r="F64" s="56">
        <f t="shared" si="31"/>
        <v>998.27</v>
      </c>
      <c r="G64" s="56">
        <f t="shared" si="31"/>
        <v>718.445</v>
      </c>
      <c r="H64" s="56">
        <f t="shared" si="31"/>
        <v>521.43</v>
      </c>
      <c r="I64" s="56">
        <f t="shared" si="31"/>
        <v>478.65999999999997</v>
      </c>
      <c r="J64" s="56">
        <f t="shared" si="31"/>
        <v>499.59</v>
      </c>
      <c r="K64" s="56">
        <f t="shared" si="31"/>
        <v>554.1899999999999</v>
      </c>
      <c r="L64" s="56">
        <f t="shared" si="31"/>
        <v>513.24</v>
      </c>
      <c r="M64" s="56">
        <f t="shared" si="31"/>
        <v>535.99</v>
      </c>
      <c r="N64" s="56">
        <f t="shared" si="31"/>
        <v>844.025</v>
      </c>
      <c r="O64" s="56">
        <f t="shared" si="31"/>
        <v>738.92</v>
      </c>
      <c r="P64" s="56">
        <f t="shared" si="31"/>
        <v>121.03</v>
      </c>
      <c r="Q64" s="56"/>
      <c r="R64" s="56">
        <f t="shared" si="29"/>
        <v>7334.144999999999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20.475000000000023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378.105</v>
      </c>
      <c r="Q65" s="56"/>
      <c r="R65" s="56">
        <f t="shared" si="29"/>
        <v>398.58000000000004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525.395</v>
      </c>
      <c r="F66" s="56">
        <f t="shared" si="33"/>
        <v>647.23</v>
      </c>
      <c r="G66" s="56">
        <f t="shared" si="33"/>
        <v>465.80500000000006</v>
      </c>
      <c r="H66" s="56">
        <f t="shared" si="33"/>
        <v>338.07</v>
      </c>
      <c r="I66" s="56">
        <f t="shared" si="33"/>
        <v>310.34000000000003</v>
      </c>
      <c r="J66" s="56">
        <f t="shared" si="33"/>
        <v>323.91</v>
      </c>
      <c r="K66" s="56">
        <f t="shared" si="33"/>
        <v>359.31</v>
      </c>
      <c r="L66" s="56">
        <f t="shared" si="33"/>
        <v>332.76</v>
      </c>
      <c r="M66" s="56">
        <f t="shared" si="33"/>
        <v>347.51</v>
      </c>
      <c r="N66" s="56">
        <f t="shared" si="33"/>
        <v>547.225</v>
      </c>
      <c r="O66" s="56">
        <f t="shared" si="33"/>
        <v>479.08000000000004</v>
      </c>
      <c r="P66" s="56">
        <f t="shared" si="33"/>
        <v>78.47000000000001</v>
      </c>
      <c r="Q66" s="56"/>
      <c r="R66" s="56">
        <f t="shared" si="29"/>
        <v>4755.1050000000005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13.274999999999977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245.14499999999998</v>
      </c>
      <c r="Q67" s="56"/>
      <c r="R67" s="56">
        <f t="shared" si="29"/>
        <v>258.41999999999996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644.722</v>
      </c>
      <c r="F68" s="56">
        <f t="shared" si="35"/>
        <v>794.2280000000001</v>
      </c>
      <c r="G68" s="56">
        <f t="shared" si="35"/>
        <v>571.5980000000001</v>
      </c>
      <c r="H68" s="56">
        <f t="shared" si="35"/>
        <v>414.852</v>
      </c>
      <c r="I68" s="56">
        <f t="shared" si="35"/>
        <v>380.824</v>
      </c>
      <c r="J68" s="56">
        <f t="shared" si="35"/>
        <v>397.476</v>
      </c>
      <c r="K68" s="56">
        <f t="shared" si="35"/>
        <v>440.916</v>
      </c>
      <c r="L68" s="56">
        <f t="shared" si="35"/>
        <v>408.336</v>
      </c>
      <c r="M68" s="56">
        <f t="shared" si="35"/>
        <v>426.436</v>
      </c>
      <c r="N68" s="56">
        <f t="shared" si="35"/>
        <v>671.51</v>
      </c>
      <c r="O68" s="56">
        <f t="shared" si="35"/>
        <v>587.888</v>
      </c>
      <c r="P68" s="56">
        <f t="shared" si="35"/>
        <v>96.292</v>
      </c>
      <c r="Q68" s="56"/>
      <c r="R68" s="56">
        <f t="shared" si="29"/>
        <v>5835.078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260.278</v>
      </c>
      <c r="F69" s="56">
        <f aca="true" t="shared" si="36" ref="F69:P69">IF(F$7&gt;0,IF(F$12&gt;250,IF(F$12&gt;$B$12*0.75,0,(0.75*$B$12*$D$68-F$12*$D$68)),250*$D$68-F$12*$D$68),0)</f>
        <v>110.77199999999993</v>
      </c>
      <c r="G69" s="56">
        <f t="shared" si="36"/>
        <v>333.40199999999993</v>
      </c>
      <c r="H69" s="56">
        <f t="shared" si="36"/>
        <v>490.148</v>
      </c>
      <c r="I69" s="56">
        <f t="shared" si="36"/>
        <v>524.1759999999999</v>
      </c>
      <c r="J69" s="56">
        <f t="shared" si="36"/>
        <v>507.524</v>
      </c>
      <c r="K69" s="56">
        <f t="shared" si="36"/>
        <v>464.084</v>
      </c>
      <c r="L69" s="56">
        <f t="shared" si="36"/>
        <v>496.664</v>
      </c>
      <c r="M69" s="56">
        <f t="shared" si="36"/>
        <v>478.564</v>
      </c>
      <c r="N69" s="56">
        <f t="shared" si="36"/>
        <v>233.49</v>
      </c>
      <c r="O69" s="56">
        <f t="shared" si="36"/>
        <v>317.11199999999997</v>
      </c>
      <c r="P69" s="56">
        <f t="shared" si="36"/>
        <v>808.708</v>
      </c>
      <c r="Q69" s="56"/>
      <c r="R69" s="56">
        <f t="shared" si="29"/>
        <v>5024.922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5293.138</v>
      </c>
      <c r="F71" s="56">
        <f aca="true" t="shared" si="38" ref="F71:P71">SUM(F62:F70)</f>
        <v>5281.4284</v>
      </c>
      <c r="G71" s="56">
        <f t="shared" si="38"/>
        <v>4199.8972</v>
      </c>
      <c r="H71" s="56">
        <f t="shared" si="38"/>
        <v>3164.3140000000003</v>
      </c>
      <c r="I71" s="56">
        <f t="shared" si="38"/>
        <v>3344.8888</v>
      </c>
      <c r="J71" s="56">
        <f t="shared" si="38"/>
        <v>3119.2588</v>
      </c>
      <c r="K71" s="56">
        <f t="shared" si="38"/>
        <v>3390.3628</v>
      </c>
      <c r="L71" s="56">
        <f t="shared" si="38"/>
        <v>3227.7832</v>
      </c>
      <c r="M71" s="56">
        <f t="shared" si="38"/>
        <v>3238.1176</v>
      </c>
      <c r="N71" s="56">
        <f t="shared" si="38"/>
        <v>4212.2104</v>
      </c>
      <c r="O71" s="56">
        <f t="shared" si="38"/>
        <v>4315.144</v>
      </c>
      <c r="P71" s="56">
        <f t="shared" si="38"/>
        <v>2140.5472</v>
      </c>
      <c r="Q71" s="56"/>
      <c r="R71" s="57">
        <f t="shared" si="29"/>
        <v>44927.0904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2665.656</v>
      </c>
      <c r="F75" s="56">
        <f t="shared" si="41"/>
        <v>2365.2408</v>
      </c>
      <c r="G75" s="56">
        <f t="shared" si="41"/>
        <v>1785.5664</v>
      </c>
      <c r="H75" s="56">
        <f t="shared" si="41"/>
        <v>1121.268</v>
      </c>
      <c r="I75" s="56">
        <f t="shared" si="41"/>
        <v>1324.3656</v>
      </c>
      <c r="J75" s="56">
        <f t="shared" si="41"/>
        <v>1112.8056</v>
      </c>
      <c r="K75" s="56">
        <f t="shared" si="41"/>
        <v>1282.0536</v>
      </c>
      <c r="L75" s="56">
        <f t="shared" si="41"/>
        <v>1193.1984</v>
      </c>
      <c r="M75" s="56">
        <f t="shared" si="41"/>
        <v>1167.8112</v>
      </c>
      <c r="N75" s="56">
        <f t="shared" si="41"/>
        <v>1603.6248</v>
      </c>
      <c r="O75" s="56">
        <f t="shared" si="41"/>
        <v>1861.728</v>
      </c>
      <c r="P75" s="56">
        <f t="shared" si="41"/>
        <v>198.8664</v>
      </c>
      <c r="Q75" s="56"/>
      <c r="R75" s="56">
        <f t="shared" si="40"/>
        <v>17682.184799999995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1054.3519999999999</v>
      </c>
      <c r="F76" s="56">
        <f t="shared" si="42"/>
        <v>1298.848</v>
      </c>
      <c r="G76" s="56">
        <f t="shared" si="42"/>
        <v>934.768</v>
      </c>
      <c r="H76" s="56">
        <f t="shared" si="42"/>
        <v>678.4319999999999</v>
      </c>
      <c r="I76" s="56">
        <f t="shared" si="42"/>
        <v>622.784</v>
      </c>
      <c r="J76" s="56">
        <f t="shared" si="42"/>
        <v>650.016</v>
      </c>
      <c r="K76" s="56">
        <f t="shared" si="42"/>
        <v>721.0559999999999</v>
      </c>
      <c r="L76" s="56">
        <f t="shared" si="42"/>
        <v>667.776</v>
      </c>
      <c r="M76" s="56">
        <f t="shared" si="42"/>
        <v>697.376</v>
      </c>
      <c r="N76" s="56">
        <f t="shared" si="42"/>
        <v>1098.16</v>
      </c>
      <c r="O76" s="56">
        <f t="shared" si="42"/>
        <v>961.408</v>
      </c>
      <c r="P76" s="56">
        <f t="shared" si="42"/>
        <v>157.472</v>
      </c>
      <c r="Q76" s="56"/>
      <c r="R76" s="56">
        <f t="shared" si="40"/>
        <v>9542.447999999999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26.639999999999986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491.952</v>
      </c>
      <c r="Q77" s="56"/>
      <c r="R77" s="56">
        <f t="shared" si="40"/>
        <v>518.592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769.392</v>
      </c>
      <c r="F78" s="56">
        <f t="shared" si="44"/>
        <v>947.8080000000001</v>
      </c>
      <c r="G78" s="56">
        <f t="shared" si="44"/>
        <v>682.128</v>
      </c>
      <c r="H78" s="56">
        <f t="shared" si="44"/>
        <v>495.072</v>
      </c>
      <c r="I78" s="56">
        <f t="shared" si="44"/>
        <v>454.46400000000006</v>
      </c>
      <c r="J78" s="56">
        <f t="shared" si="44"/>
        <v>474.336</v>
      </c>
      <c r="K78" s="56">
        <f t="shared" si="44"/>
        <v>526.176</v>
      </c>
      <c r="L78" s="56">
        <f t="shared" si="44"/>
        <v>487.296</v>
      </c>
      <c r="M78" s="56">
        <f t="shared" si="44"/>
        <v>508.896</v>
      </c>
      <c r="N78" s="56">
        <f t="shared" si="44"/>
        <v>801.36</v>
      </c>
      <c r="O78" s="56">
        <f t="shared" si="44"/>
        <v>701.5680000000001</v>
      </c>
      <c r="P78" s="56">
        <f t="shared" si="44"/>
        <v>114.91200000000002</v>
      </c>
      <c r="Q78" s="56"/>
      <c r="R78" s="56">
        <f t="shared" si="40"/>
        <v>6963.408000000001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19.439999999999998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358.992</v>
      </c>
      <c r="Q79" s="56"/>
      <c r="R79" s="56">
        <f t="shared" si="40"/>
        <v>378.432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888.719</v>
      </c>
      <c r="F80" s="56">
        <f t="shared" si="46"/>
        <v>1094.806</v>
      </c>
      <c r="G80" s="56">
        <f t="shared" si="46"/>
        <v>787.921</v>
      </c>
      <c r="H80" s="56">
        <f t="shared" si="46"/>
        <v>571.854</v>
      </c>
      <c r="I80" s="56">
        <f t="shared" si="46"/>
        <v>524.9480000000001</v>
      </c>
      <c r="J80" s="56">
        <f t="shared" si="46"/>
        <v>547.902</v>
      </c>
      <c r="K80" s="56">
        <f t="shared" si="46"/>
        <v>607.782</v>
      </c>
      <c r="L80" s="56">
        <f t="shared" si="46"/>
        <v>562.872</v>
      </c>
      <c r="M80" s="56">
        <f t="shared" si="46"/>
        <v>587.822</v>
      </c>
      <c r="N80" s="56">
        <f t="shared" si="46"/>
        <v>925.6450000000001</v>
      </c>
      <c r="O80" s="56">
        <f t="shared" si="46"/>
        <v>810.3760000000001</v>
      </c>
      <c r="P80" s="56">
        <f t="shared" si="46"/>
        <v>132.734</v>
      </c>
      <c r="Q80" s="56"/>
      <c r="R80" s="56">
        <f t="shared" si="40"/>
        <v>8043.381000000002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358.78099999999995</v>
      </c>
      <c r="F81" s="56">
        <f aca="true" t="shared" si="47" ref="F81:P81">IF(F$7&gt;0,IF(F12&gt;250,IF(F12&gt;$B$12*0.75,0,(0.75*$B$12*$D$80-F12*$D$80)),250*$D$80-F12*$D$80),0)</f>
        <v>152.69399999999996</v>
      </c>
      <c r="G81" s="56">
        <f t="shared" si="47"/>
        <v>459.57899999999995</v>
      </c>
      <c r="H81" s="56">
        <f t="shared" si="47"/>
        <v>675.646</v>
      </c>
      <c r="I81" s="56">
        <f t="shared" si="47"/>
        <v>722.5519999999999</v>
      </c>
      <c r="J81" s="56">
        <f t="shared" si="47"/>
        <v>699.598</v>
      </c>
      <c r="K81" s="56">
        <f t="shared" si="47"/>
        <v>639.718</v>
      </c>
      <c r="L81" s="56">
        <f t="shared" si="47"/>
        <v>684.628</v>
      </c>
      <c r="M81" s="56">
        <f t="shared" si="47"/>
        <v>659.678</v>
      </c>
      <c r="N81" s="56">
        <f t="shared" si="47"/>
        <v>321.8549999999999</v>
      </c>
      <c r="O81" s="56">
        <f t="shared" si="47"/>
        <v>437.1239999999999</v>
      </c>
      <c r="P81" s="56">
        <f t="shared" si="47"/>
        <v>1114.766</v>
      </c>
      <c r="Q81" s="56"/>
      <c r="R81" s="56">
        <f t="shared" si="40"/>
        <v>6926.618999999999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5936.9</v>
      </c>
      <c r="F83" s="56">
        <f aca="true" t="shared" si="49" ref="F83:P83">SUM(F74:F82)</f>
        <v>6059.3968</v>
      </c>
      <c r="G83" s="56">
        <f t="shared" si="49"/>
        <v>4849.962399999999</v>
      </c>
      <c r="H83" s="56">
        <f t="shared" si="49"/>
        <v>3742.272</v>
      </c>
      <c r="I83" s="56">
        <f t="shared" si="49"/>
        <v>3895.1935999999996</v>
      </c>
      <c r="J83" s="56">
        <f t="shared" si="49"/>
        <v>3684.6575999999995</v>
      </c>
      <c r="K83" s="56">
        <f t="shared" si="49"/>
        <v>3976.7855999999997</v>
      </c>
      <c r="L83" s="56">
        <f t="shared" si="49"/>
        <v>3795.7704</v>
      </c>
      <c r="M83" s="56">
        <f t="shared" si="49"/>
        <v>3821.5832000000005</v>
      </c>
      <c r="N83" s="56">
        <f t="shared" si="49"/>
        <v>4950.6448</v>
      </c>
      <c r="O83" s="56">
        <f t="shared" si="49"/>
        <v>4972.204</v>
      </c>
      <c r="P83" s="56">
        <f t="shared" si="49"/>
        <v>2769.6944</v>
      </c>
      <c r="Q83" s="56"/>
      <c r="R83" s="57">
        <f t="shared" si="40"/>
        <v>52455.0648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59700</v>
      </c>
      <c r="F7" s="70">
        <v>86700</v>
      </c>
      <c r="G7" s="70">
        <v>57900</v>
      </c>
      <c r="H7" s="70">
        <v>54900</v>
      </c>
      <c r="I7" s="70">
        <v>114300</v>
      </c>
      <c r="J7" s="70">
        <v>123300</v>
      </c>
      <c r="K7" s="70">
        <v>124500</v>
      </c>
      <c r="L7" s="70">
        <v>126900</v>
      </c>
      <c r="M7" s="70">
        <v>60900</v>
      </c>
      <c r="N7" s="70">
        <v>62100</v>
      </c>
      <c r="O7" s="70">
        <v>66300</v>
      </c>
      <c r="P7" s="70">
        <v>39900</v>
      </c>
      <c r="R7" s="41">
        <f>SUM(E7:P7)</f>
        <v>977400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374.9</v>
      </c>
      <c r="C10" s="37"/>
      <c r="D10" s="10" t="s">
        <v>5</v>
      </c>
      <c r="E10" s="70">
        <v>211</v>
      </c>
      <c r="F10" s="70">
        <v>283</v>
      </c>
      <c r="G10" s="70">
        <v>297.7</v>
      </c>
      <c r="H10" s="70">
        <v>282.1</v>
      </c>
      <c r="I10" s="70">
        <v>268.6</v>
      </c>
      <c r="J10" s="70">
        <v>374.9</v>
      </c>
      <c r="K10" s="70">
        <v>366.7</v>
      </c>
      <c r="L10" s="70">
        <v>338</v>
      </c>
      <c r="M10" s="70">
        <v>324.4</v>
      </c>
      <c r="N10" s="70">
        <v>278.5</v>
      </c>
      <c r="O10" s="70">
        <v>272.5</v>
      </c>
      <c r="P10" s="70">
        <v>128.5</v>
      </c>
      <c r="R10" s="41">
        <f>SUM(E10:P10)</f>
        <v>3425.9</v>
      </c>
      <c r="W10" s="15" t="s">
        <v>54</v>
      </c>
      <c r="X10" s="20"/>
    </row>
    <row r="11" spans="2:24" ht="15">
      <c r="B11" s="37">
        <f>MAX(E11:P11)</f>
        <v>374.9</v>
      </c>
      <c r="C11" s="37"/>
      <c r="D11" s="10" t="s">
        <v>6</v>
      </c>
      <c r="E11" s="70">
        <v>211</v>
      </c>
      <c r="F11" s="70">
        <v>283</v>
      </c>
      <c r="G11" s="70">
        <v>297.7</v>
      </c>
      <c r="H11" s="70">
        <v>282.1</v>
      </c>
      <c r="I11" s="70">
        <v>268.6</v>
      </c>
      <c r="J11" s="70">
        <v>374.9</v>
      </c>
      <c r="K11" s="70">
        <v>366.7</v>
      </c>
      <c r="L11" s="70">
        <v>338</v>
      </c>
      <c r="M11" s="70">
        <v>324.4</v>
      </c>
      <c r="N11" s="70">
        <v>278.5</v>
      </c>
      <c r="O11" s="70">
        <v>272.5</v>
      </c>
      <c r="P11" s="70">
        <v>128.5</v>
      </c>
      <c r="R11" s="41">
        <f>SUM(E11:P11)</f>
        <v>3425.9</v>
      </c>
      <c r="W11" s="15" t="s">
        <v>55</v>
      </c>
      <c r="X11" s="20"/>
    </row>
    <row r="12" spans="2:24" ht="15">
      <c r="B12" s="37">
        <f>MAX(E12:P12)</f>
        <v>374.9</v>
      </c>
      <c r="C12" s="37"/>
      <c r="D12" s="10" t="s">
        <v>7</v>
      </c>
      <c r="E12" s="70">
        <v>211</v>
      </c>
      <c r="F12" s="70">
        <v>283</v>
      </c>
      <c r="G12" s="70">
        <v>297.7</v>
      </c>
      <c r="H12" s="70">
        <v>282.1</v>
      </c>
      <c r="I12" s="70">
        <v>268.6</v>
      </c>
      <c r="J12" s="70">
        <v>374.9</v>
      </c>
      <c r="K12" s="70">
        <v>366.7</v>
      </c>
      <c r="L12" s="70">
        <v>338</v>
      </c>
      <c r="M12" s="70">
        <v>324.4</v>
      </c>
      <c r="N12" s="70">
        <v>278.5</v>
      </c>
      <c r="O12" s="70">
        <v>272.5</v>
      </c>
      <c r="P12" s="70">
        <v>128.5</v>
      </c>
      <c r="R12" s="41">
        <f>SUM(E12:P12)</f>
        <v>3425.9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5713.162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7567.1320000000005</v>
      </c>
      <c r="G15" s="59">
        <f t="shared" si="0"/>
        <v>6775.525000000001</v>
      </c>
      <c r="H15" s="59">
        <f t="shared" si="0"/>
        <v>6432.157</v>
      </c>
      <c r="I15" s="59">
        <f t="shared" si="0"/>
        <v>8383.74525</v>
      </c>
      <c r="J15" s="59">
        <f t="shared" si="0"/>
        <v>10257.285</v>
      </c>
      <c r="K15" s="59">
        <f t="shared" si="0"/>
        <v>10174.711000000001</v>
      </c>
      <c r="L15" s="59">
        <f t="shared" si="0"/>
        <v>9822.234</v>
      </c>
      <c r="M15" s="59">
        <f t="shared" si="0"/>
        <v>7287.945999999998</v>
      </c>
      <c r="N15" s="59">
        <f t="shared" si="0"/>
        <v>6644.54925</v>
      </c>
      <c r="O15" s="59">
        <f t="shared" si="0"/>
        <v>6731.20125</v>
      </c>
      <c r="P15" s="59">
        <f t="shared" si="0"/>
        <v>4773.862</v>
      </c>
      <c r="Q15" s="59"/>
      <c r="R15" s="59">
        <f t="shared" si="0"/>
        <v>90563.50975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5713.162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7567.1320000000005</v>
      </c>
      <c r="G16" s="60">
        <f t="shared" si="1"/>
        <v>6775.525000000001</v>
      </c>
      <c r="H16" s="60">
        <f t="shared" si="1"/>
        <v>6432.157</v>
      </c>
      <c r="I16" s="60">
        <f t="shared" si="1"/>
        <v>8383.74525</v>
      </c>
      <c r="J16" s="60">
        <f t="shared" si="1"/>
        <v>10257.285</v>
      </c>
      <c r="K16" s="60">
        <f t="shared" si="1"/>
        <v>10174.711000000001</v>
      </c>
      <c r="L16" s="60">
        <f t="shared" si="1"/>
        <v>9822.234</v>
      </c>
      <c r="M16" s="60">
        <f t="shared" si="1"/>
        <v>7287.945999999998</v>
      </c>
      <c r="N16" s="60">
        <f t="shared" si="1"/>
        <v>6644.54925</v>
      </c>
      <c r="O16" s="60">
        <f t="shared" si="1"/>
        <v>6731.20125</v>
      </c>
      <c r="P16" s="60">
        <f t="shared" si="1"/>
        <v>4773.862</v>
      </c>
      <c r="Q16" s="60"/>
      <c r="R16" s="60">
        <f t="shared" si="1"/>
        <v>90563.50975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5507.325</v>
      </c>
      <c r="F23" s="56">
        <f t="shared" si="5"/>
        <v>7998.075</v>
      </c>
      <c r="G23" s="56">
        <f t="shared" si="5"/>
        <v>5341.275</v>
      </c>
      <c r="H23" s="56">
        <f t="shared" si="5"/>
        <v>5064.525</v>
      </c>
      <c r="I23" s="56">
        <f t="shared" si="5"/>
        <v>10544.175</v>
      </c>
      <c r="J23" s="56">
        <f t="shared" si="5"/>
        <v>11374.425</v>
      </c>
      <c r="K23" s="56">
        <f t="shared" si="5"/>
        <v>11485.125</v>
      </c>
      <c r="L23" s="56">
        <f t="shared" si="5"/>
        <v>11706.525</v>
      </c>
      <c r="M23" s="56">
        <f t="shared" si="5"/>
        <v>5618.025</v>
      </c>
      <c r="N23" s="56">
        <f t="shared" si="5"/>
        <v>5728.725</v>
      </c>
      <c r="O23" s="56">
        <f t="shared" si="5"/>
        <v>6116.175</v>
      </c>
      <c r="P23" s="56">
        <f t="shared" si="5"/>
        <v>3680.775</v>
      </c>
      <c r="Q23" s="56"/>
      <c r="R23" s="56">
        <f t="shared" si="4"/>
        <v>90165.15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5542.325</v>
      </c>
      <c r="F24" s="56">
        <f aca="true" t="shared" si="6" ref="F24:P24">F22+F23</f>
        <v>8033.075</v>
      </c>
      <c r="G24" s="56">
        <f t="shared" si="6"/>
        <v>5376.275</v>
      </c>
      <c r="H24" s="56">
        <f t="shared" si="6"/>
        <v>5099.525</v>
      </c>
      <c r="I24" s="56">
        <f t="shared" si="6"/>
        <v>10579.175</v>
      </c>
      <c r="J24" s="56">
        <f t="shared" si="6"/>
        <v>11409.425</v>
      </c>
      <c r="K24" s="56">
        <f t="shared" si="6"/>
        <v>11520.125</v>
      </c>
      <c r="L24" s="56">
        <f t="shared" si="6"/>
        <v>11741.525</v>
      </c>
      <c r="M24" s="56">
        <f t="shared" si="6"/>
        <v>5653.025</v>
      </c>
      <c r="N24" s="56">
        <f t="shared" si="6"/>
        <v>5763.725</v>
      </c>
      <c r="O24" s="56">
        <f t="shared" si="6"/>
        <v>6151.175</v>
      </c>
      <c r="P24" s="56">
        <f t="shared" si="6"/>
        <v>3715.775</v>
      </c>
      <c r="Q24" s="56"/>
      <c r="R24" s="57">
        <f t="shared" si="4"/>
        <v>90585.15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6002.835</v>
      </c>
      <c r="F28" s="56">
        <f t="shared" si="8"/>
        <v>8717.685</v>
      </c>
      <c r="G28" s="56">
        <f t="shared" si="8"/>
        <v>5821.845</v>
      </c>
      <c r="H28" s="56">
        <f t="shared" si="8"/>
        <v>5520.195</v>
      </c>
      <c r="I28" s="56">
        <f t="shared" si="8"/>
        <v>11492.865</v>
      </c>
      <c r="J28" s="56">
        <f t="shared" si="8"/>
        <v>12397.815</v>
      </c>
      <c r="K28" s="56">
        <f t="shared" si="8"/>
        <v>12518.475</v>
      </c>
      <c r="L28" s="56">
        <f t="shared" si="8"/>
        <v>12759.795</v>
      </c>
      <c r="M28" s="56">
        <f t="shared" si="8"/>
        <v>6123.495</v>
      </c>
      <c r="N28" s="56">
        <f t="shared" si="8"/>
        <v>6244.155</v>
      </c>
      <c r="O28" s="56">
        <f t="shared" si="8"/>
        <v>6666.465</v>
      </c>
      <c r="P28" s="56">
        <f t="shared" si="8"/>
        <v>4011.945</v>
      </c>
      <c r="Q28" s="56"/>
      <c r="R28" s="56">
        <f t="shared" si="4"/>
        <v>98277.57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6042.835</v>
      </c>
      <c r="F29" s="56">
        <f aca="true" t="shared" si="9" ref="F29:P29">F28+F27</f>
        <v>8757.685</v>
      </c>
      <c r="G29" s="56">
        <f t="shared" si="9"/>
        <v>5861.845</v>
      </c>
      <c r="H29" s="56">
        <f t="shared" si="9"/>
        <v>5560.195</v>
      </c>
      <c r="I29" s="56">
        <f t="shared" si="9"/>
        <v>11532.865</v>
      </c>
      <c r="J29" s="56">
        <f t="shared" si="9"/>
        <v>12437.815</v>
      </c>
      <c r="K29" s="56">
        <f t="shared" si="9"/>
        <v>12558.475</v>
      </c>
      <c r="L29" s="56">
        <f t="shared" si="9"/>
        <v>12799.795</v>
      </c>
      <c r="M29" s="56">
        <f t="shared" si="9"/>
        <v>6163.495</v>
      </c>
      <c r="N29" s="56">
        <f t="shared" si="9"/>
        <v>6284.155</v>
      </c>
      <c r="O29" s="56">
        <f t="shared" si="9"/>
        <v>6706.465</v>
      </c>
      <c r="P29" s="56">
        <f t="shared" si="9"/>
        <v>4051.945</v>
      </c>
      <c r="Q29" s="56"/>
      <c r="R29" s="57">
        <f t="shared" si="4"/>
        <v>98757.57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4441.679999999999</v>
      </c>
      <c r="F33" s="56">
        <f t="shared" si="11"/>
        <v>6450.48</v>
      </c>
      <c r="G33" s="56">
        <f t="shared" si="11"/>
        <v>4307.759999999999</v>
      </c>
      <c r="H33" s="56">
        <f t="shared" si="11"/>
        <v>4084.5599999999995</v>
      </c>
      <c r="I33" s="56">
        <f t="shared" si="11"/>
        <v>8503.92</v>
      </c>
      <c r="J33" s="56">
        <f t="shared" si="11"/>
        <v>9173.519999999999</v>
      </c>
      <c r="K33" s="56">
        <f t="shared" si="11"/>
        <v>9262.8</v>
      </c>
      <c r="L33" s="56">
        <f t="shared" si="11"/>
        <v>9441.359999999999</v>
      </c>
      <c r="M33" s="56">
        <f t="shared" si="11"/>
        <v>4530.96</v>
      </c>
      <c r="N33" s="56">
        <f t="shared" si="11"/>
        <v>4620.24</v>
      </c>
      <c r="O33" s="56">
        <f t="shared" si="11"/>
        <v>4932.719999999999</v>
      </c>
      <c r="P33" s="56">
        <f t="shared" si="11"/>
        <v>2968.56</v>
      </c>
      <c r="Q33" s="56"/>
      <c r="R33" s="56">
        <f t="shared" si="4"/>
        <v>72718.55999999998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4476.679999999999</v>
      </c>
      <c r="F34" s="56">
        <f aca="true" t="shared" si="12" ref="F34:P34">F32+F33</f>
        <v>6485.48</v>
      </c>
      <c r="G34" s="56">
        <f t="shared" si="12"/>
        <v>4342.759999999999</v>
      </c>
      <c r="H34" s="56">
        <f t="shared" si="12"/>
        <v>4119.5599999999995</v>
      </c>
      <c r="I34" s="56">
        <f t="shared" si="12"/>
        <v>8538.92</v>
      </c>
      <c r="J34" s="56">
        <f t="shared" si="12"/>
        <v>9208.519999999999</v>
      </c>
      <c r="K34" s="56">
        <f t="shared" si="12"/>
        <v>9297.8</v>
      </c>
      <c r="L34" s="56">
        <f t="shared" si="12"/>
        <v>9476.359999999999</v>
      </c>
      <c r="M34" s="56">
        <f t="shared" si="12"/>
        <v>4565.96</v>
      </c>
      <c r="N34" s="56">
        <f t="shared" si="12"/>
        <v>4655.24</v>
      </c>
      <c r="O34" s="56">
        <f t="shared" si="12"/>
        <v>4967.719999999999</v>
      </c>
      <c r="P34" s="56">
        <f t="shared" si="12"/>
        <v>3003.56</v>
      </c>
      <c r="Q34" s="56"/>
      <c r="R34" s="57">
        <f t="shared" si="4"/>
        <v>73138.55999999998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4913.906999999999</v>
      </c>
      <c r="F38" s="56">
        <f t="shared" si="14"/>
        <v>7136.276999999999</v>
      </c>
      <c r="G38" s="56">
        <f t="shared" si="14"/>
        <v>4765.749</v>
      </c>
      <c r="H38" s="56">
        <f t="shared" si="14"/>
        <v>4518.8189999999995</v>
      </c>
      <c r="I38" s="56">
        <f t="shared" si="14"/>
        <v>9408.033</v>
      </c>
      <c r="J38" s="56">
        <f t="shared" si="14"/>
        <v>10148.822999999999</v>
      </c>
      <c r="K38" s="56">
        <f t="shared" si="14"/>
        <v>10247.595</v>
      </c>
      <c r="L38" s="56">
        <f t="shared" si="14"/>
        <v>10445.139</v>
      </c>
      <c r="M38" s="56">
        <f t="shared" si="14"/>
        <v>5012.679</v>
      </c>
      <c r="N38" s="56">
        <f t="shared" si="14"/>
        <v>5111.451</v>
      </c>
      <c r="O38" s="56">
        <f t="shared" si="14"/>
        <v>5457.152999999999</v>
      </c>
      <c r="P38" s="56">
        <f t="shared" si="14"/>
        <v>3284.169</v>
      </c>
      <c r="Q38" s="56"/>
      <c r="R38" s="56">
        <f t="shared" si="4"/>
        <v>80449.794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4953.906999999999</v>
      </c>
      <c r="F39" s="56">
        <f t="shared" si="15"/>
        <v>7176.276999999999</v>
      </c>
      <c r="G39" s="56">
        <f t="shared" si="15"/>
        <v>4805.749</v>
      </c>
      <c r="H39" s="56">
        <f t="shared" si="15"/>
        <v>4558.8189999999995</v>
      </c>
      <c r="I39" s="56">
        <f t="shared" si="15"/>
        <v>9448.033</v>
      </c>
      <c r="J39" s="56">
        <f t="shared" si="15"/>
        <v>10188.822999999999</v>
      </c>
      <c r="K39" s="56">
        <f t="shared" si="15"/>
        <v>10287.595</v>
      </c>
      <c r="L39" s="56">
        <f t="shared" si="15"/>
        <v>10485.139</v>
      </c>
      <c r="M39" s="56">
        <f t="shared" si="15"/>
        <v>5052.679</v>
      </c>
      <c r="N39" s="56">
        <f t="shared" si="15"/>
        <v>5151.451</v>
      </c>
      <c r="O39" s="56">
        <f t="shared" si="15"/>
        <v>5497.152999999999</v>
      </c>
      <c r="P39" s="56">
        <f t="shared" si="15"/>
        <v>3324.169</v>
      </c>
      <c r="Q39" s="56"/>
      <c r="R39" s="57">
        <f t="shared" si="4"/>
        <v>80929.794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2127.708</v>
      </c>
      <c r="F43" s="56">
        <f t="shared" si="17"/>
        <v>3089.988</v>
      </c>
      <c r="G43" s="56">
        <f t="shared" si="17"/>
        <v>2063.556</v>
      </c>
      <c r="H43" s="56">
        <f t="shared" si="17"/>
        <v>1956.636</v>
      </c>
      <c r="I43" s="56">
        <f t="shared" si="17"/>
        <v>4073.6519999999996</v>
      </c>
      <c r="J43" s="56">
        <f t="shared" si="17"/>
        <v>4394.411999999999</v>
      </c>
      <c r="K43" s="56">
        <f t="shared" si="17"/>
        <v>4437.179999999999</v>
      </c>
      <c r="L43" s="56">
        <f t="shared" si="17"/>
        <v>4522.715999999999</v>
      </c>
      <c r="M43" s="56">
        <f t="shared" si="17"/>
        <v>2170.4759999999997</v>
      </c>
      <c r="N43" s="56">
        <f t="shared" si="17"/>
        <v>2213.2439999999997</v>
      </c>
      <c r="O43" s="56">
        <f t="shared" si="17"/>
        <v>2362.932</v>
      </c>
      <c r="P43" s="56">
        <f t="shared" si="17"/>
        <v>1422.0359999999998</v>
      </c>
      <c r="Q43" s="56"/>
      <c r="R43" s="56">
        <f t="shared" si="4"/>
        <v>34834.536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3228.3</v>
      </c>
      <c r="F44" s="56">
        <f>F10*$D$44</f>
        <v>4329.900000000001</v>
      </c>
      <c r="G44" s="56">
        <f>G10*$D$44</f>
        <v>4554.81</v>
      </c>
      <c r="H44" s="56"/>
      <c r="I44" s="56"/>
      <c r="J44" s="56"/>
      <c r="K44" s="56"/>
      <c r="L44" s="56"/>
      <c r="M44" s="56"/>
      <c r="N44" s="56"/>
      <c r="O44" s="56">
        <f>O10*$D$44</f>
        <v>4169.25</v>
      </c>
      <c r="P44" s="56">
        <f>P10*$D$44</f>
        <v>1966.0500000000002</v>
      </c>
      <c r="Q44" s="56"/>
      <c r="R44" s="56">
        <f t="shared" si="4"/>
        <v>18248.31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901.935</v>
      </c>
      <c r="Q45" s="56"/>
      <c r="R45" s="56">
        <f t="shared" si="4"/>
        <v>901.935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3723.7200000000003</v>
      </c>
      <c r="I46" s="56">
        <f aca="true" t="shared" si="18" ref="I46:N46">I10*$D$46</f>
        <v>3545.52</v>
      </c>
      <c r="J46" s="56">
        <f t="shared" si="18"/>
        <v>4948.679999999999</v>
      </c>
      <c r="K46" s="56">
        <f t="shared" si="18"/>
        <v>4840.44</v>
      </c>
      <c r="L46" s="56">
        <f t="shared" si="18"/>
        <v>4461.599999999999</v>
      </c>
      <c r="M46" s="56">
        <f t="shared" si="18"/>
        <v>4282.079999999999</v>
      </c>
      <c r="N46" s="56">
        <f t="shared" si="18"/>
        <v>3676.2</v>
      </c>
      <c r="O46" s="56"/>
      <c r="P46" s="56"/>
      <c r="Q46" s="56"/>
      <c r="R46" s="56">
        <f t="shared" si="4"/>
        <v>29478.239999999994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5446.008</v>
      </c>
      <c r="F49" s="56">
        <f aca="true" t="shared" si="21" ref="F49:P49">SUM(F42:F48)</f>
        <v>7509.888000000001</v>
      </c>
      <c r="G49" s="56">
        <f t="shared" si="21"/>
        <v>6708.366</v>
      </c>
      <c r="H49" s="56">
        <f t="shared" si="21"/>
        <v>5770.356</v>
      </c>
      <c r="I49" s="56">
        <f t="shared" si="21"/>
        <v>7709.1720000000005</v>
      </c>
      <c r="J49" s="56">
        <f t="shared" si="21"/>
        <v>9433.091999999999</v>
      </c>
      <c r="K49" s="56">
        <f t="shared" si="21"/>
        <v>9367.619999999999</v>
      </c>
      <c r="L49" s="56">
        <f t="shared" si="21"/>
        <v>9074.315999999999</v>
      </c>
      <c r="M49" s="56">
        <f t="shared" si="21"/>
        <v>6542.555999999999</v>
      </c>
      <c r="N49" s="56">
        <f t="shared" si="21"/>
        <v>5979.4439999999995</v>
      </c>
      <c r="O49" s="56">
        <f t="shared" si="21"/>
        <v>6622.182</v>
      </c>
      <c r="P49" s="56">
        <f t="shared" si="21"/>
        <v>4380.021000000001</v>
      </c>
      <c r="Q49" s="56"/>
      <c r="R49" s="57">
        <f t="shared" si="4"/>
        <v>84543.02100000001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2131.29</v>
      </c>
      <c r="F53" s="56">
        <f t="shared" si="23"/>
        <v>3095.19</v>
      </c>
      <c r="G53" s="56">
        <f t="shared" si="23"/>
        <v>2067.03</v>
      </c>
      <c r="H53" s="56">
        <f t="shared" si="23"/>
        <v>1959.93</v>
      </c>
      <c r="I53" s="56">
        <f t="shared" si="23"/>
        <v>4080.51</v>
      </c>
      <c r="J53" s="56">
        <f t="shared" si="23"/>
        <v>4401.81</v>
      </c>
      <c r="K53" s="56">
        <f t="shared" si="23"/>
        <v>4444.650000000001</v>
      </c>
      <c r="L53" s="56">
        <f t="shared" si="23"/>
        <v>4530.33</v>
      </c>
      <c r="M53" s="56">
        <f t="shared" si="23"/>
        <v>2174.13</v>
      </c>
      <c r="N53" s="56">
        <f t="shared" si="23"/>
        <v>2216.9700000000003</v>
      </c>
      <c r="O53" s="56">
        <f t="shared" si="23"/>
        <v>2366.9100000000003</v>
      </c>
      <c r="P53" s="56">
        <f t="shared" si="23"/>
        <v>1424.43</v>
      </c>
      <c r="Q53" s="56"/>
      <c r="R53" s="56">
        <f t="shared" si="4"/>
        <v>34893.18000000001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3800.11</v>
      </c>
      <c r="F54" s="56">
        <f>F10*$D$54</f>
        <v>5096.830000000001</v>
      </c>
      <c r="G54" s="56">
        <f>G10*$D$54</f>
        <v>5361.577</v>
      </c>
      <c r="H54" s="56"/>
      <c r="I54" s="56"/>
      <c r="J54" s="56"/>
      <c r="K54" s="56"/>
      <c r="L54" s="56"/>
      <c r="M54" s="56"/>
      <c r="N54" s="56"/>
      <c r="O54" s="56">
        <f>$D$54*O10</f>
        <v>4907.725</v>
      </c>
      <c r="P54" s="56">
        <f>$D$54*P10</f>
        <v>2314.2850000000003</v>
      </c>
      <c r="Q54" s="56"/>
      <c r="R54" s="56">
        <f t="shared" si="4"/>
        <v>21480.527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1061.6895</v>
      </c>
      <c r="Q55" s="56"/>
      <c r="R55" s="56">
        <f t="shared" si="4"/>
        <v>1061.6895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4488.211</v>
      </c>
      <c r="I56" s="56">
        <f aca="true" t="shared" si="24" ref="I56:N56">I10*$D$56</f>
        <v>4273.426</v>
      </c>
      <c r="J56" s="56">
        <f t="shared" si="24"/>
        <v>5964.659</v>
      </c>
      <c r="K56" s="56">
        <f t="shared" si="24"/>
        <v>5834.197</v>
      </c>
      <c r="L56" s="56">
        <f t="shared" si="24"/>
        <v>5377.58</v>
      </c>
      <c r="M56" s="56">
        <f t="shared" si="24"/>
        <v>5161.204</v>
      </c>
      <c r="N56" s="56">
        <f t="shared" si="24"/>
        <v>4430.935</v>
      </c>
      <c r="O56" s="56"/>
      <c r="P56" s="56"/>
      <c r="Q56" s="56"/>
      <c r="R56" s="56">
        <f t="shared" si="4"/>
        <v>35530.212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6021.4</v>
      </c>
      <c r="F59" s="56">
        <f aca="true" t="shared" si="27" ref="F59:P59">SUM(F52:F58)</f>
        <v>8282.02</v>
      </c>
      <c r="G59" s="56">
        <f t="shared" si="27"/>
        <v>7518.607</v>
      </c>
      <c r="H59" s="56">
        <f t="shared" si="27"/>
        <v>6538.1410000000005</v>
      </c>
      <c r="I59" s="56">
        <f t="shared" si="27"/>
        <v>8443.936000000002</v>
      </c>
      <c r="J59" s="56">
        <f t="shared" si="27"/>
        <v>10456.469000000001</v>
      </c>
      <c r="K59" s="56">
        <f t="shared" si="27"/>
        <v>10368.847000000002</v>
      </c>
      <c r="L59" s="56">
        <f t="shared" si="27"/>
        <v>9997.91</v>
      </c>
      <c r="M59" s="56">
        <f t="shared" si="27"/>
        <v>7425.334</v>
      </c>
      <c r="N59" s="56">
        <f t="shared" si="27"/>
        <v>6737.905000000001</v>
      </c>
      <c r="O59" s="56">
        <f t="shared" si="27"/>
        <v>7364.635</v>
      </c>
      <c r="P59" s="56">
        <f t="shared" si="27"/>
        <v>4890.404500000001</v>
      </c>
      <c r="Q59" s="56"/>
      <c r="R59" s="57">
        <f t="shared" si="4"/>
        <v>94045.6085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2252.4809999999998</v>
      </c>
      <c r="F63" s="56">
        <f t="shared" si="30"/>
        <v>3271.191</v>
      </c>
      <c r="G63" s="56">
        <f t="shared" si="30"/>
        <v>2184.567</v>
      </c>
      <c r="H63" s="56">
        <f t="shared" si="30"/>
        <v>2071.377</v>
      </c>
      <c r="I63" s="56">
        <f t="shared" si="30"/>
        <v>4312.539</v>
      </c>
      <c r="J63" s="56">
        <f t="shared" si="30"/>
        <v>4652.109</v>
      </c>
      <c r="K63" s="56">
        <f t="shared" si="30"/>
        <v>4697.385</v>
      </c>
      <c r="L63" s="56">
        <f t="shared" si="30"/>
        <v>4787.937</v>
      </c>
      <c r="M63" s="56">
        <f t="shared" si="30"/>
        <v>2297.757</v>
      </c>
      <c r="N63" s="56">
        <f t="shared" si="30"/>
        <v>2343.033</v>
      </c>
      <c r="O63" s="56">
        <f t="shared" si="30"/>
        <v>2501.499</v>
      </c>
      <c r="P63" s="56">
        <f t="shared" si="30"/>
        <v>1505.427</v>
      </c>
      <c r="Q63" s="56"/>
      <c r="R63" s="56">
        <f t="shared" si="29"/>
        <v>36877.302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960.05</v>
      </c>
      <c r="F64" s="56">
        <f t="shared" si="31"/>
        <v>1287.6499999999999</v>
      </c>
      <c r="G64" s="56">
        <f t="shared" si="31"/>
        <v>1354.5349999999999</v>
      </c>
      <c r="H64" s="56">
        <f t="shared" si="31"/>
        <v>1283.555</v>
      </c>
      <c r="I64" s="56">
        <f t="shared" si="31"/>
        <v>1222.13</v>
      </c>
      <c r="J64" s="56">
        <f t="shared" si="31"/>
        <v>1705.7949999999998</v>
      </c>
      <c r="K64" s="56">
        <f t="shared" si="31"/>
        <v>1668.485</v>
      </c>
      <c r="L64" s="56">
        <f t="shared" si="31"/>
        <v>1537.8999999999999</v>
      </c>
      <c r="M64" s="56">
        <f t="shared" si="31"/>
        <v>1476.0199999999998</v>
      </c>
      <c r="N64" s="56">
        <f t="shared" si="31"/>
        <v>1267.175</v>
      </c>
      <c r="O64" s="56">
        <f t="shared" si="31"/>
        <v>1239.875</v>
      </c>
      <c r="P64" s="56">
        <f t="shared" si="31"/>
        <v>584.675</v>
      </c>
      <c r="Q64" s="56"/>
      <c r="R64" s="56">
        <f t="shared" si="29"/>
        <v>15587.845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268.22249999999997</v>
      </c>
      <c r="Q65" s="56"/>
      <c r="R65" s="56">
        <f t="shared" si="29"/>
        <v>268.22249999999997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622.45</v>
      </c>
      <c r="F66" s="56">
        <f t="shared" si="33"/>
        <v>834.85</v>
      </c>
      <c r="G66" s="56">
        <f t="shared" si="33"/>
        <v>878.215</v>
      </c>
      <c r="H66" s="56">
        <f t="shared" si="33"/>
        <v>832.1950000000002</v>
      </c>
      <c r="I66" s="56">
        <f t="shared" si="33"/>
        <v>792.3700000000001</v>
      </c>
      <c r="J66" s="56">
        <f t="shared" si="33"/>
        <v>1105.955</v>
      </c>
      <c r="K66" s="56">
        <f t="shared" si="33"/>
        <v>1081.765</v>
      </c>
      <c r="L66" s="56">
        <f t="shared" si="33"/>
        <v>997.1</v>
      </c>
      <c r="M66" s="56">
        <f t="shared" si="33"/>
        <v>956.98</v>
      </c>
      <c r="N66" s="56">
        <f t="shared" si="33"/>
        <v>821.575</v>
      </c>
      <c r="O66" s="56">
        <f t="shared" si="33"/>
        <v>803.875</v>
      </c>
      <c r="P66" s="56">
        <f t="shared" si="33"/>
        <v>379.07500000000005</v>
      </c>
      <c r="Q66" s="56"/>
      <c r="R66" s="56">
        <f t="shared" si="29"/>
        <v>10106.405000000002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173.90249999999992</v>
      </c>
      <c r="Q67" s="56"/>
      <c r="R67" s="56">
        <f t="shared" si="29"/>
        <v>173.90249999999992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763.82</v>
      </c>
      <c r="F68" s="56">
        <f t="shared" si="35"/>
        <v>1024.46</v>
      </c>
      <c r="G68" s="56">
        <f t="shared" si="35"/>
        <v>1077.674</v>
      </c>
      <c r="H68" s="56">
        <f t="shared" si="35"/>
        <v>1021.2020000000001</v>
      </c>
      <c r="I68" s="56">
        <f t="shared" si="35"/>
        <v>972.3320000000001</v>
      </c>
      <c r="J68" s="56">
        <f t="shared" si="35"/>
        <v>1357.138</v>
      </c>
      <c r="K68" s="56">
        <f t="shared" si="35"/>
        <v>1327.454</v>
      </c>
      <c r="L68" s="56">
        <f t="shared" si="35"/>
        <v>1223.56</v>
      </c>
      <c r="M68" s="56">
        <f t="shared" si="35"/>
        <v>1174.328</v>
      </c>
      <c r="N68" s="56">
        <f t="shared" si="35"/>
        <v>1008.1700000000001</v>
      </c>
      <c r="O68" s="56">
        <f t="shared" si="35"/>
        <v>986.45</v>
      </c>
      <c r="P68" s="56">
        <f t="shared" si="35"/>
        <v>465.17</v>
      </c>
      <c r="Q68" s="56"/>
      <c r="R68" s="56">
        <f t="shared" si="29"/>
        <v>12401.758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141.17999999999995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45.52149999999972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9.683499999999754</v>
      </c>
      <c r="O69" s="56">
        <f t="shared" si="36"/>
        <v>31.40349999999978</v>
      </c>
      <c r="P69" s="56">
        <f t="shared" si="36"/>
        <v>439.83</v>
      </c>
      <c r="Q69" s="56"/>
      <c r="R69" s="56">
        <f t="shared" si="29"/>
        <v>667.6184999999991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4939.981</v>
      </c>
      <c r="F71" s="56">
        <f aca="true" t="shared" si="38" ref="F71:P71">SUM(F62:F70)</f>
        <v>6618.151</v>
      </c>
      <c r="G71" s="56">
        <f t="shared" si="38"/>
        <v>5694.991</v>
      </c>
      <c r="H71" s="56">
        <f t="shared" si="38"/>
        <v>5408.329000000001</v>
      </c>
      <c r="I71" s="56">
        <f t="shared" si="38"/>
        <v>7544.8925</v>
      </c>
      <c r="J71" s="56">
        <f t="shared" si="38"/>
        <v>9020.997</v>
      </c>
      <c r="K71" s="56">
        <f t="shared" si="38"/>
        <v>8975.089</v>
      </c>
      <c r="L71" s="56">
        <f t="shared" si="38"/>
        <v>8746.497</v>
      </c>
      <c r="M71" s="56">
        <f t="shared" si="38"/>
        <v>6105.084999999999</v>
      </c>
      <c r="N71" s="56">
        <f t="shared" si="38"/>
        <v>5649.6365</v>
      </c>
      <c r="O71" s="56">
        <f t="shared" si="38"/>
        <v>5763.102499999999</v>
      </c>
      <c r="P71" s="56">
        <f t="shared" si="38"/>
        <v>4016.3019999999997</v>
      </c>
      <c r="Q71" s="56"/>
      <c r="R71" s="57">
        <f t="shared" si="29"/>
        <v>78483.05349999998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2105.022</v>
      </c>
      <c r="F75" s="56">
        <f t="shared" si="41"/>
        <v>3057.042</v>
      </c>
      <c r="G75" s="56">
        <f t="shared" si="41"/>
        <v>2041.554</v>
      </c>
      <c r="H75" s="56">
        <f t="shared" si="41"/>
        <v>1935.774</v>
      </c>
      <c r="I75" s="56">
        <f t="shared" si="41"/>
        <v>4030.218</v>
      </c>
      <c r="J75" s="56">
        <f t="shared" si="41"/>
        <v>4347.558</v>
      </c>
      <c r="K75" s="56">
        <f t="shared" si="41"/>
        <v>4389.87</v>
      </c>
      <c r="L75" s="56">
        <f t="shared" si="41"/>
        <v>4474.494</v>
      </c>
      <c r="M75" s="56">
        <f t="shared" si="41"/>
        <v>2147.334</v>
      </c>
      <c r="N75" s="56">
        <f t="shared" si="41"/>
        <v>2189.646</v>
      </c>
      <c r="O75" s="56">
        <f t="shared" si="41"/>
        <v>2337.738</v>
      </c>
      <c r="P75" s="56">
        <f t="shared" si="41"/>
        <v>1406.874</v>
      </c>
      <c r="Q75" s="56"/>
      <c r="R75" s="56">
        <f t="shared" si="40"/>
        <v>34463.124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1249.12</v>
      </c>
      <c r="F76" s="56">
        <f t="shared" si="42"/>
        <v>1675.36</v>
      </c>
      <c r="G76" s="56">
        <f t="shared" si="42"/>
        <v>1762.384</v>
      </c>
      <c r="H76" s="56">
        <f t="shared" si="42"/>
        <v>1670.0320000000002</v>
      </c>
      <c r="I76" s="56">
        <f t="shared" si="42"/>
        <v>1590.112</v>
      </c>
      <c r="J76" s="56">
        <f t="shared" si="42"/>
        <v>2219.408</v>
      </c>
      <c r="K76" s="56">
        <f t="shared" si="42"/>
        <v>2170.864</v>
      </c>
      <c r="L76" s="56">
        <f t="shared" si="42"/>
        <v>2000.96</v>
      </c>
      <c r="M76" s="56">
        <f t="shared" si="42"/>
        <v>1920.4479999999999</v>
      </c>
      <c r="N76" s="56">
        <f t="shared" si="42"/>
        <v>1648.72</v>
      </c>
      <c r="O76" s="56">
        <f t="shared" si="42"/>
        <v>1613.2</v>
      </c>
      <c r="P76" s="56">
        <f t="shared" si="42"/>
        <v>760.72</v>
      </c>
      <c r="Q76" s="56"/>
      <c r="R76" s="56">
        <f t="shared" si="40"/>
        <v>20281.328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348.9839999999999</v>
      </c>
      <c r="Q77" s="56"/>
      <c r="R77" s="56">
        <f t="shared" si="40"/>
        <v>348.9839999999999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911.5200000000001</v>
      </c>
      <c r="F78" s="56">
        <f t="shared" si="44"/>
        <v>1222.5600000000002</v>
      </c>
      <c r="G78" s="56">
        <f t="shared" si="44"/>
        <v>1286.064</v>
      </c>
      <c r="H78" s="56">
        <f t="shared" si="44"/>
        <v>1218.6720000000003</v>
      </c>
      <c r="I78" s="56">
        <f t="shared" si="44"/>
        <v>1160.352</v>
      </c>
      <c r="J78" s="56">
        <f t="shared" si="44"/>
        <v>1619.568</v>
      </c>
      <c r="K78" s="56">
        <f t="shared" si="44"/>
        <v>1584.144</v>
      </c>
      <c r="L78" s="56">
        <f t="shared" si="44"/>
        <v>1460.16</v>
      </c>
      <c r="M78" s="56">
        <f t="shared" si="44"/>
        <v>1401.408</v>
      </c>
      <c r="N78" s="56">
        <f t="shared" si="44"/>
        <v>1203.1200000000001</v>
      </c>
      <c r="O78" s="56">
        <f t="shared" si="44"/>
        <v>1177.2</v>
      </c>
      <c r="P78" s="56">
        <f t="shared" si="44"/>
        <v>555.12</v>
      </c>
      <c r="Q78" s="56"/>
      <c r="R78" s="56">
        <f t="shared" si="40"/>
        <v>14799.888000000003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254.664</v>
      </c>
      <c r="Q79" s="56"/>
      <c r="R79" s="56">
        <f t="shared" si="40"/>
        <v>254.664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1052.89</v>
      </c>
      <c r="F80" s="56">
        <f t="shared" si="46"/>
        <v>1412.17</v>
      </c>
      <c r="G80" s="56">
        <f t="shared" si="46"/>
        <v>1485.523</v>
      </c>
      <c r="H80" s="56">
        <f t="shared" si="46"/>
        <v>1407.679</v>
      </c>
      <c r="I80" s="56">
        <f t="shared" si="46"/>
        <v>1340.314</v>
      </c>
      <c r="J80" s="56">
        <f t="shared" si="46"/>
        <v>1870.751</v>
      </c>
      <c r="K80" s="56">
        <f t="shared" si="46"/>
        <v>1829.833</v>
      </c>
      <c r="L80" s="56">
        <f t="shared" si="46"/>
        <v>1686.6200000000001</v>
      </c>
      <c r="M80" s="56">
        <f t="shared" si="46"/>
        <v>1618.7559999999999</v>
      </c>
      <c r="N80" s="56">
        <f t="shared" si="46"/>
        <v>1389.7150000000001</v>
      </c>
      <c r="O80" s="56">
        <f t="shared" si="46"/>
        <v>1359.775</v>
      </c>
      <c r="P80" s="56">
        <f t="shared" si="46"/>
        <v>641.215</v>
      </c>
      <c r="Q80" s="56"/>
      <c r="R80" s="56">
        <f t="shared" si="40"/>
        <v>17095.241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194.6099999999999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62.74924999999985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13.34824999999978</v>
      </c>
      <c r="O81" s="56">
        <f t="shared" si="47"/>
        <v>43.288249999999834</v>
      </c>
      <c r="P81" s="56">
        <f t="shared" si="47"/>
        <v>606.285</v>
      </c>
      <c r="Q81" s="56"/>
      <c r="R81" s="56">
        <f t="shared" si="40"/>
        <v>920.2807499999993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5713.162</v>
      </c>
      <c r="F83" s="56">
        <f aca="true" t="shared" si="49" ref="F83:P83">SUM(F74:F82)</f>
        <v>7567.1320000000005</v>
      </c>
      <c r="G83" s="56">
        <f t="shared" si="49"/>
        <v>6775.525000000001</v>
      </c>
      <c r="H83" s="56">
        <f t="shared" si="49"/>
        <v>6432.157</v>
      </c>
      <c r="I83" s="56">
        <f t="shared" si="49"/>
        <v>8383.74525</v>
      </c>
      <c r="J83" s="56">
        <f t="shared" si="49"/>
        <v>10257.285</v>
      </c>
      <c r="K83" s="56">
        <f t="shared" si="49"/>
        <v>10174.711000000001</v>
      </c>
      <c r="L83" s="56">
        <f t="shared" si="49"/>
        <v>9822.234</v>
      </c>
      <c r="M83" s="56">
        <f t="shared" si="49"/>
        <v>7287.945999999998</v>
      </c>
      <c r="N83" s="56">
        <f t="shared" si="49"/>
        <v>6644.54925</v>
      </c>
      <c r="O83" s="56">
        <f t="shared" si="49"/>
        <v>6731.20125</v>
      </c>
      <c r="P83" s="56">
        <f t="shared" si="49"/>
        <v>4773.862</v>
      </c>
      <c r="Q83" s="56"/>
      <c r="R83" s="57">
        <f t="shared" si="40"/>
        <v>90563.50975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 t="s">
        <v>46</v>
      </c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52200</v>
      </c>
      <c r="F7" s="70">
        <v>72200</v>
      </c>
      <c r="G7" s="70">
        <v>60400</v>
      </c>
      <c r="H7" s="70">
        <v>65400</v>
      </c>
      <c r="I7" s="70">
        <v>74400</v>
      </c>
      <c r="J7" s="70">
        <v>105000</v>
      </c>
      <c r="K7" s="70">
        <v>100600</v>
      </c>
      <c r="L7" s="70">
        <v>103200</v>
      </c>
      <c r="M7" s="70">
        <v>82400</v>
      </c>
      <c r="N7" s="70">
        <v>79800</v>
      </c>
      <c r="O7" s="70">
        <v>54600</v>
      </c>
      <c r="P7" s="70">
        <v>48600</v>
      </c>
      <c r="R7" s="41">
        <f>SUM(E7:P7)</f>
        <v>898800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478</v>
      </c>
      <c r="C10" s="37"/>
      <c r="D10" s="10" t="s">
        <v>5</v>
      </c>
      <c r="E10" s="70">
        <v>181</v>
      </c>
      <c r="F10" s="70">
        <v>293.8</v>
      </c>
      <c r="G10" s="70">
        <v>299</v>
      </c>
      <c r="H10" s="70">
        <v>337</v>
      </c>
      <c r="I10" s="70">
        <v>373.6</v>
      </c>
      <c r="J10" s="70">
        <v>460</v>
      </c>
      <c r="K10" s="70">
        <v>477</v>
      </c>
      <c r="L10" s="70">
        <v>478</v>
      </c>
      <c r="M10" s="70">
        <v>411</v>
      </c>
      <c r="N10" s="70">
        <v>319.6</v>
      </c>
      <c r="O10" s="70">
        <v>276.2</v>
      </c>
      <c r="P10" s="70">
        <v>205.4</v>
      </c>
      <c r="R10" s="41">
        <f>SUM(E10:P10)</f>
        <v>4111.599999999999</v>
      </c>
      <c r="W10" s="15" t="s">
        <v>54</v>
      </c>
      <c r="X10" s="20"/>
    </row>
    <row r="11" spans="2:24" ht="15">
      <c r="B11" s="37">
        <f>MAX(E11:P11)</f>
        <v>478</v>
      </c>
      <c r="C11" s="37"/>
      <c r="D11" s="10" t="s">
        <v>6</v>
      </c>
      <c r="E11" s="70">
        <v>181</v>
      </c>
      <c r="F11" s="70">
        <v>293.8</v>
      </c>
      <c r="G11" s="70">
        <v>299</v>
      </c>
      <c r="H11" s="70">
        <v>337</v>
      </c>
      <c r="I11" s="70">
        <v>373.6</v>
      </c>
      <c r="J11" s="70">
        <v>460</v>
      </c>
      <c r="K11" s="70">
        <v>477</v>
      </c>
      <c r="L11" s="70">
        <v>478</v>
      </c>
      <c r="M11" s="70">
        <v>411</v>
      </c>
      <c r="N11" s="70">
        <v>319.6</v>
      </c>
      <c r="O11" s="70">
        <v>276.2</v>
      </c>
      <c r="P11" s="70">
        <v>205.4</v>
      </c>
      <c r="R11" s="41">
        <f>SUM(E11:P11)</f>
        <v>4111.599999999999</v>
      </c>
      <c r="W11" s="15" t="s">
        <v>55</v>
      </c>
      <c r="X11" s="20"/>
    </row>
    <row r="12" spans="2:24" ht="15">
      <c r="B12" s="37">
        <f>MAX(E12:P12)</f>
        <v>478</v>
      </c>
      <c r="C12" s="37"/>
      <c r="D12" s="10" t="s">
        <v>7</v>
      </c>
      <c r="E12" s="70">
        <v>181</v>
      </c>
      <c r="F12" s="70">
        <v>293.8</v>
      </c>
      <c r="G12" s="70">
        <v>299</v>
      </c>
      <c r="H12" s="70">
        <v>337</v>
      </c>
      <c r="I12" s="70">
        <v>373.6</v>
      </c>
      <c r="J12" s="70">
        <v>460</v>
      </c>
      <c r="K12" s="70">
        <v>477</v>
      </c>
      <c r="L12" s="70">
        <v>478</v>
      </c>
      <c r="M12" s="70">
        <v>411</v>
      </c>
      <c r="N12" s="70">
        <v>319.6</v>
      </c>
      <c r="O12" s="70">
        <v>276.2</v>
      </c>
      <c r="P12" s="70">
        <v>205.4</v>
      </c>
      <c r="R12" s="41">
        <f>SUM(E12:P12)</f>
        <v>4111.599999999999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5735.431999999999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7543.1990000000005</v>
      </c>
      <c r="G15" s="59">
        <f t="shared" si="0"/>
        <v>7180.379</v>
      </c>
      <c r="H15" s="59">
        <f t="shared" si="0"/>
        <v>7745.799</v>
      </c>
      <c r="I15" s="59">
        <f t="shared" si="0"/>
        <v>8513.272</v>
      </c>
      <c r="J15" s="59">
        <f t="shared" si="0"/>
        <v>10908.1</v>
      </c>
      <c r="K15" s="59">
        <f t="shared" si="0"/>
        <v>11011.866</v>
      </c>
      <c r="L15" s="59">
        <f t="shared" si="0"/>
        <v>11118.772</v>
      </c>
      <c r="M15" s="59">
        <f t="shared" si="0"/>
        <v>9364.954</v>
      </c>
      <c r="N15" s="59">
        <f t="shared" si="0"/>
        <v>8075.367000000001</v>
      </c>
      <c r="O15" s="59">
        <f t="shared" si="0"/>
        <v>6742.398999999999</v>
      </c>
      <c r="P15" s="59">
        <f t="shared" si="0"/>
        <v>5608.496</v>
      </c>
      <c r="Q15" s="59"/>
      <c r="R15" s="59">
        <f t="shared" si="0"/>
        <v>99548.035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5735.431999999999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7543.1990000000005</v>
      </c>
      <c r="G16" s="60">
        <f t="shared" si="1"/>
        <v>7180.379</v>
      </c>
      <c r="H16" s="60">
        <f t="shared" si="1"/>
        <v>7745.799</v>
      </c>
      <c r="I16" s="60">
        <f t="shared" si="1"/>
        <v>8513.272</v>
      </c>
      <c r="J16" s="60">
        <f t="shared" si="1"/>
        <v>10908.1</v>
      </c>
      <c r="K16" s="60">
        <f t="shared" si="1"/>
        <v>11011.866</v>
      </c>
      <c r="L16" s="60">
        <f t="shared" si="1"/>
        <v>11118.772</v>
      </c>
      <c r="M16" s="60">
        <f t="shared" si="1"/>
        <v>9364.954</v>
      </c>
      <c r="N16" s="60">
        <f t="shared" si="1"/>
        <v>8075.367000000001</v>
      </c>
      <c r="O16" s="60">
        <f t="shared" si="1"/>
        <v>6742.398999999999</v>
      </c>
      <c r="P16" s="60">
        <f t="shared" si="1"/>
        <v>5608.496</v>
      </c>
      <c r="Q16" s="60"/>
      <c r="R16" s="60">
        <f t="shared" si="1"/>
        <v>99548.035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4815.45</v>
      </c>
      <c r="F23" s="56">
        <f t="shared" si="5"/>
        <v>6660.45</v>
      </c>
      <c r="G23" s="56">
        <f t="shared" si="5"/>
        <v>5571.9</v>
      </c>
      <c r="H23" s="56">
        <f t="shared" si="5"/>
        <v>6033.15</v>
      </c>
      <c r="I23" s="56">
        <f t="shared" si="5"/>
        <v>6863.4</v>
      </c>
      <c r="J23" s="56">
        <f t="shared" si="5"/>
        <v>9686.25</v>
      </c>
      <c r="K23" s="56">
        <f t="shared" si="5"/>
        <v>9280.35</v>
      </c>
      <c r="L23" s="56">
        <f t="shared" si="5"/>
        <v>9520.2</v>
      </c>
      <c r="M23" s="56">
        <f t="shared" si="5"/>
        <v>7601.4</v>
      </c>
      <c r="N23" s="56">
        <f t="shared" si="5"/>
        <v>7361.55</v>
      </c>
      <c r="O23" s="56">
        <f t="shared" si="5"/>
        <v>5036.85</v>
      </c>
      <c r="P23" s="56">
        <f t="shared" si="5"/>
        <v>4483.35</v>
      </c>
      <c r="Q23" s="56"/>
      <c r="R23" s="56">
        <f t="shared" si="4"/>
        <v>82914.3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4850.45</v>
      </c>
      <c r="F24" s="56">
        <f aca="true" t="shared" si="6" ref="F24:P24">F22+F23</f>
        <v>6695.45</v>
      </c>
      <c r="G24" s="56">
        <f t="shared" si="6"/>
        <v>5606.9</v>
      </c>
      <c r="H24" s="56">
        <f t="shared" si="6"/>
        <v>6068.15</v>
      </c>
      <c r="I24" s="56">
        <f t="shared" si="6"/>
        <v>6898.4</v>
      </c>
      <c r="J24" s="56">
        <f t="shared" si="6"/>
        <v>9721.25</v>
      </c>
      <c r="K24" s="56">
        <f t="shared" si="6"/>
        <v>9315.35</v>
      </c>
      <c r="L24" s="56">
        <f t="shared" si="6"/>
        <v>9555.2</v>
      </c>
      <c r="M24" s="56">
        <f t="shared" si="6"/>
        <v>7636.4</v>
      </c>
      <c r="N24" s="56">
        <f t="shared" si="6"/>
        <v>7396.55</v>
      </c>
      <c r="O24" s="56">
        <f t="shared" si="6"/>
        <v>5071.85</v>
      </c>
      <c r="P24" s="56">
        <f t="shared" si="6"/>
        <v>4518.35</v>
      </c>
      <c r="Q24" s="56"/>
      <c r="R24" s="57">
        <f t="shared" si="4"/>
        <v>83334.3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5248.71</v>
      </c>
      <c r="F28" s="56">
        <f t="shared" si="8"/>
        <v>7259.71</v>
      </c>
      <c r="G28" s="56">
        <f t="shared" si="8"/>
        <v>6073.22</v>
      </c>
      <c r="H28" s="56">
        <f t="shared" si="8"/>
        <v>6575.97</v>
      </c>
      <c r="I28" s="56">
        <f t="shared" si="8"/>
        <v>7480.92</v>
      </c>
      <c r="J28" s="56">
        <f t="shared" si="8"/>
        <v>10557.75</v>
      </c>
      <c r="K28" s="56">
        <f t="shared" si="8"/>
        <v>10115.33</v>
      </c>
      <c r="L28" s="56">
        <f t="shared" si="8"/>
        <v>10376.76</v>
      </c>
      <c r="M28" s="56">
        <f t="shared" si="8"/>
        <v>8285.32</v>
      </c>
      <c r="N28" s="56">
        <f t="shared" si="8"/>
        <v>8023.89</v>
      </c>
      <c r="O28" s="56">
        <f t="shared" si="8"/>
        <v>5490.03</v>
      </c>
      <c r="P28" s="56">
        <f t="shared" si="8"/>
        <v>4886.7300000000005</v>
      </c>
      <c r="Q28" s="56"/>
      <c r="R28" s="56">
        <f t="shared" si="4"/>
        <v>90374.34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5288.71</v>
      </c>
      <c r="F29" s="56">
        <f aca="true" t="shared" si="9" ref="F29:P29">F28+F27</f>
        <v>7299.71</v>
      </c>
      <c r="G29" s="56">
        <f t="shared" si="9"/>
        <v>6113.22</v>
      </c>
      <c r="H29" s="56">
        <f t="shared" si="9"/>
        <v>6615.97</v>
      </c>
      <c r="I29" s="56">
        <f t="shared" si="9"/>
        <v>7520.92</v>
      </c>
      <c r="J29" s="56">
        <f t="shared" si="9"/>
        <v>10597.75</v>
      </c>
      <c r="K29" s="56">
        <f t="shared" si="9"/>
        <v>10155.33</v>
      </c>
      <c r="L29" s="56">
        <f t="shared" si="9"/>
        <v>10416.76</v>
      </c>
      <c r="M29" s="56">
        <f t="shared" si="9"/>
        <v>8325.32</v>
      </c>
      <c r="N29" s="56">
        <f t="shared" si="9"/>
        <v>8063.89</v>
      </c>
      <c r="O29" s="56">
        <f t="shared" si="9"/>
        <v>5530.03</v>
      </c>
      <c r="P29" s="56">
        <f t="shared" si="9"/>
        <v>4926.7300000000005</v>
      </c>
      <c r="Q29" s="56"/>
      <c r="R29" s="57">
        <f t="shared" si="4"/>
        <v>90854.34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3883.68</v>
      </c>
      <c r="F33" s="56">
        <f t="shared" si="11"/>
        <v>5371.679999999999</v>
      </c>
      <c r="G33" s="56">
        <f t="shared" si="11"/>
        <v>4493.759999999999</v>
      </c>
      <c r="H33" s="56">
        <f t="shared" si="11"/>
        <v>4865.759999999999</v>
      </c>
      <c r="I33" s="56">
        <f t="shared" si="11"/>
        <v>5535.36</v>
      </c>
      <c r="J33" s="56">
        <f t="shared" si="11"/>
        <v>7811.999999999999</v>
      </c>
      <c r="K33" s="56">
        <f t="shared" si="11"/>
        <v>7484.639999999999</v>
      </c>
      <c r="L33" s="56">
        <f t="shared" si="11"/>
        <v>7678.079999999999</v>
      </c>
      <c r="M33" s="56">
        <f t="shared" si="11"/>
        <v>6130.5599999999995</v>
      </c>
      <c r="N33" s="56">
        <f t="shared" si="11"/>
        <v>5937.12</v>
      </c>
      <c r="O33" s="56">
        <f t="shared" si="11"/>
        <v>4062.24</v>
      </c>
      <c r="P33" s="56">
        <f t="shared" si="11"/>
        <v>3615.8399999999997</v>
      </c>
      <c r="Q33" s="56"/>
      <c r="R33" s="56">
        <f t="shared" si="4"/>
        <v>66870.72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3918.68</v>
      </c>
      <c r="F34" s="56">
        <f aca="true" t="shared" si="12" ref="F34:P34">F32+F33</f>
        <v>5406.679999999999</v>
      </c>
      <c r="G34" s="56">
        <f t="shared" si="12"/>
        <v>4528.759999999999</v>
      </c>
      <c r="H34" s="56">
        <f t="shared" si="12"/>
        <v>4900.759999999999</v>
      </c>
      <c r="I34" s="56">
        <f t="shared" si="12"/>
        <v>5570.36</v>
      </c>
      <c r="J34" s="56">
        <f t="shared" si="12"/>
        <v>7846.999999999999</v>
      </c>
      <c r="K34" s="56">
        <f t="shared" si="12"/>
        <v>7519.639999999999</v>
      </c>
      <c r="L34" s="56">
        <f t="shared" si="12"/>
        <v>7713.079999999999</v>
      </c>
      <c r="M34" s="56">
        <f t="shared" si="12"/>
        <v>6165.5599999999995</v>
      </c>
      <c r="N34" s="56">
        <f t="shared" si="12"/>
        <v>5972.12</v>
      </c>
      <c r="O34" s="56">
        <f t="shared" si="12"/>
        <v>4097.24</v>
      </c>
      <c r="P34" s="56">
        <f t="shared" si="12"/>
        <v>3650.8399999999997</v>
      </c>
      <c r="Q34" s="56"/>
      <c r="R34" s="57">
        <f t="shared" si="4"/>
        <v>67290.72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4296.581999999999</v>
      </c>
      <c r="F38" s="56">
        <f t="shared" si="14"/>
        <v>5942.781999999999</v>
      </c>
      <c r="G38" s="56">
        <f t="shared" si="14"/>
        <v>4971.523999999999</v>
      </c>
      <c r="H38" s="56">
        <f t="shared" si="14"/>
        <v>5383.074</v>
      </c>
      <c r="I38" s="56">
        <f t="shared" si="14"/>
        <v>6123.864</v>
      </c>
      <c r="J38" s="56">
        <f t="shared" si="14"/>
        <v>8642.55</v>
      </c>
      <c r="K38" s="56">
        <f t="shared" si="14"/>
        <v>8280.385999999999</v>
      </c>
      <c r="L38" s="56">
        <f t="shared" si="14"/>
        <v>8494.392</v>
      </c>
      <c r="M38" s="56">
        <f t="shared" si="14"/>
        <v>6782.343999999999</v>
      </c>
      <c r="N38" s="56">
        <f t="shared" si="14"/>
        <v>6568.338</v>
      </c>
      <c r="O38" s="56">
        <f t="shared" si="14"/>
        <v>4494.125999999999</v>
      </c>
      <c r="P38" s="56">
        <f t="shared" si="14"/>
        <v>4000.2659999999996</v>
      </c>
      <c r="Q38" s="56"/>
      <c r="R38" s="56">
        <f t="shared" si="4"/>
        <v>73980.22799999999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4336.581999999999</v>
      </c>
      <c r="F39" s="56">
        <f t="shared" si="15"/>
        <v>5982.781999999999</v>
      </c>
      <c r="G39" s="56">
        <f t="shared" si="15"/>
        <v>5011.523999999999</v>
      </c>
      <c r="H39" s="56">
        <f t="shared" si="15"/>
        <v>5423.074</v>
      </c>
      <c r="I39" s="56">
        <f t="shared" si="15"/>
        <v>6163.864</v>
      </c>
      <c r="J39" s="56">
        <f t="shared" si="15"/>
        <v>8682.55</v>
      </c>
      <c r="K39" s="56">
        <f t="shared" si="15"/>
        <v>8320.385999999999</v>
      </c>
      <c r="L39" s="56">
        <f t="shared" si="15"/>
        <v>8534.392</v>
      </c>
      <c r="M39" s="56">
        <f t="shared" si="15"/>
        <v>6822.343999999999</v>
      </c>
      <c r="N39" s="56">
        <f t="shared" si="15"/>
        <v>6608.338</v>
      </c>
      <c r="O39" s="56">
        <f t="shared" si="15"/>
        <v>4534.125999999999</v>
      </c>
      <c r="P39" s="56">
        <f t="shared" si="15"/>
        <v>4040.2659999999996</v>
      </c>
      <c r="Q39" s="56"/>
      <c r="R39" s="57">
        <f t="shared" si="4"/>
        <v>74460.22799999999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1860.408</v>
      </c>
      <c r="F43" s="56">
        <f t="shared" si="17"/>
        <v>2573.208</v>
      </c>
      <c r="G43" s="56">
        <f t="shared" si="17"/>
        <v>2152.656</v>
      </c>
      <c r="H43" s="56">
        <f t="shared" si="17"/>
        <v>2330.8559999999998</v>
      </c>
      <c r="I43" s="56">
        <f t="shared" si="17"/>
        <v>2651.616</v>
      </c>
      <c r="J43" s="56">
        <f t="shared" si="17"/>
        <v>3742.2</v>
      </c>
      <c r="K43" s="56">
        <f t="shared" si="17"/>
        <v>3585.384</v>
      </c>
      <c r="L43" s="56">
        <f t="shared" si="17"/>
        <v>3678.048</v>
      </c>
      <c r="M43" s="56">
        <f t="shared" si="17"/>
        <v>2936.736</v>
      </c>
      <c r="N43" s="56">
        <f t="shared" si="17"/>
        <v>2844.0719999999997</v>
      </c>
      <c r="O43" s="56">
        <f t="shared" si="17"/>
        <v>1945.944</v>
      </c>
      <c r="P43" s="56">
        <f t="shared" si="17"/>
        <v>1732.1039999999998</v>
      </c>
      <c r="Q43" s="56"/>
      <c r="R43" s="56">
        <f t="shared" si="4"/>
        <v>32033.232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2769.3</v>
      </c>
      <c r="F44" s="56">
        <f>F10*$D$44</f>
        <v>4495.14</v>
      </c>
      <c r="G44" s="56">
        <f>G10*$D$44</f>
        <v>4574.7</v>
      </c>
      <c r="H44" s="56"/>
      <c r="I44" s="56"/>
      <c r="J44" s="56"/>
      <c r="K44" s="56"/>
      <c r="L44" s="56"/>
      <c r="M44" s="56"/>
      <c r="N44" s="56"/>
      <c r="O44" s="56">
        <f>O10*$D$44</f>
        <v>4225.86</v>
      </c>
      <c r="P44" s="56">
        <f>P10*$D$44</f>
        <v>3142.6200000000003</v>
      </c>
      <c r="Q44" s="56"/>
      <c r="R44" s="56">
        <f t="shared" si="4"/>
        <v>19207.62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887.4000000000001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514.0799999999999</v>
      </c>
      <c r="Q45" s="56"/>
      <c r="R45" s="56">
        <f t="shared" si="4"/>
        <v>1401.48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4448.4</v>
      </c>
      <c r="I46" s="56">
        <f aca="true" t="shared" si="18" ref="I46:N46">I10*$D$46</f>
        <v>4931.52</v>
      </c>
      <c r="J46" s="56">
        <f t="shared" si="18"/>
        <v>6072</v>
      </c>
      <c r="K46" s="56">
        <f t="shared" si="18"/>
        <v>6296.4</v>
      </c>
      <c r="L46" s="56">
        <f t="shared" si="18"/>
        <v>6309.599999999999</v>
      </c>
      <c r="M46" s="56">
        <f t="shared" si="18"/>
        <v>5425.2</v>
      </c>
      <c r="N46" s="56">
        <f t="shared" si="18"/>
        <v>4218.72</v>
      </c>
      <c r="O46" s="56"/>
      <c r="P46" s="56"/>
      <c r="Q46" s="56"/>
      <c r="R46" s="56">
        <f t="shared" si="4"/>
        <v>37701.84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5607.108</v>
      </c>
      <c r="F49" s="56">
        <f aca="true" t="shared" si="21" ref="F49:P49">SUM(F42:F48)</f>
        <v>7158.348</v>
      </c>
      <c r="G49" s="56">
        <f t="shared" si="21"/>
        <v>6817.356</v>
      </c>
      <c r="H49" s="56">
        <f t="shared" si="21"/>
        <v>6869.255999999999</v>
      </c>
      <c r="I49" s="56">
        <f t="shared" si="21"/>
        <v>7673.136</v>
      </c>
      <c r="J49" s="56">
        <f t="shared" si="21"/>
        <v>9904.2</v>
      </c>
      <c r="K49" s="56">
        <f t="shared" si="21"/>
        <v>9971.784</v>
      </c>
      <c r="L49" s="56">
        <f t="shared" si="21"/>
        <v>10077.648</v>
      </c>
      <c r="M49" s="56">
        <f t="shared" si="21"/>
        <v>8451.936</v>
      </c>
      <c r="N49" s="56">
        <f t="shared" si="21"/>
        <v>7152.7919999999995</v>
      </c>
      <c r="O49" s="56">
        <f t="shared" si="21"/>
        <v>6261.804</v>
      </c>
      <c r="P49" s="56">
        <f t="shared" si="21"/>
        <v>5478.804</v>
      </c>
      <c r="Q49" s="56"/>
      <c r="R49" s="57">
        <f t="shared" si="4"/>
        <v>91424.172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1863.5400000000002</v>
      </c>
      <c r="F53" s="56">
        <f t="shared" si="23"/>
        <v>2577.54</v>
      </c>
      <c r="G53" s="56">
        <f t="shared" si="23"/>
        <v>2156.28</v>
      </c>
      <c r="H53" s="56">
        <f t="shared" si="23"/>
        <v>2334.78</v>
      </c>
      <c r="I53" s="56">
        <f t="shared" si="23"/>
        <v>2656.0800000000004</v>
      </c>
      <c r="J53" s="56">
        <f t="shared" si="23"/>
        <v>3748.5000000000005</v>
      </c>
      <c r="K53" s="56">
        <f t="shared" si="23"/>
        <v>3591.42</v>
      </c>
      <c r="L53" s="56">
        <f t="shared" si="23"/>
        <v>3684.2400000000002</v>
      </c>
      <c r="M53" s="56">
        <f t="shared" si="23"/>
        <v>2941.6800000000003</v>
      </c>
      <c r="N53" s="56">
        <f t="shared" si="23"/>
        <v>2848.86</v>
      </c>
      <c r="O53" s="56">
        <f t="shared" si="23"/>
        <v>1949.22</v>
      </c>
      <c r="P53" s="56">
        <f t="shared" si="23"/>
        <v>1735.0200000000002</v>
      </c>
      <c r="Q53" s="56"/>
      <c r="R53" s="56">
        <f t="shared" si="4"/>
        <v>32087.160000000003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3259.8100000000004</v>
      </c>
      <c r="F54" s="56">
        <f>F10*$D$54</f>
        <v>5291.338000000001</v>
      </c>
      <c r="G54" s="56">
        <f>G10*$D$54</f>
        <v>5384.990000000001</v>
      </c>
      <c r="H54" s="56"/>
      <c r="I54" s="56"/>
      <c r="J54" s="56"/>
      <c r="K54" s="56"/>
      <c r="L54" s="56"/>
      <c r="M54" s="56"/>
      <c r="N54" s="56"/>
      <c r="O54" s="56">
        <f>$D$54*O10</f>
        <v>4974.362</v>
      </c>
      <c r="P54" s="56">
        <f>$D$54*P10</f>
        <v>3699.2540000000004</v>
      </c>
      <c r="Q54" s="56"/>
      <c r="R54" s="56">
        <f t="shared" si="4"/>
        <v>22609.754000000004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1044.58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605.136</v>
      </c>
      <c r="Q55" s="56"/>
      <c r="R55" s="56">
        <f t="shared" si="4"/>
        <v>1649.716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5361.67</v>
      </c>
      <c r="I56" s="56">
        <f aca="true" t="shared" si="24" ref="I56:N56">I10*$D$56</f>
        <v>5943.976000000001</v>
      </c>
      <c r="J56" s="56">
        <f t="shared" si="24"/>
        <v>7318.6</v>
      </c>
      <c r="K56" s="56">
        <f t="shared" si="24"/>
        <v>7589.07</v>
      </c>
      <c r="L56" s="56">
        <f t="shared" si="24"/>
        <v>7604.9800000000005</v>
      </c>
      <c r="M56" s="56">
        <f t="shared" si="24"/>
        <v>6539.01</v>
      </c>
      <c r="N56" s="56">
        <f t="shared" si="24"/>
        <v>5084.836</v>
      </c>
      <c r="O56" s="56"/>
      <c r="P56" s="56"/>
      <c r="Q56" s="56"/>
      <c r="R56" s="56">
        <f t="shared" si="4"/>
        <v>45442.14200000001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6257.93</v>
      </c>
      <c r="F59" s="56">
        <f aca="true" t="shared" si="27" ref="F59:P59">SUM(F52:F58)</f>
        <v>7958.878000000001</v>
      </c>
      <c r="G59" s="56">
        <f t="shared" si="27"/>
        <v>7631.27</v>
      </c>
      <c r="H59" s="56">
        <f t="shared" si="27"/>
        <v>7786.450000000001</v>
      </c>
      <c r="I59" s="56">
        <f t="shared" si="27"/>
        <v>8690.056</v>
      </c>
      <c r="J59" s="56">
        <f t="shared" si="27"/>
        <v>11157.1</v>
      </c>
      <c r="K59" s="56">
        <f t="shared" si="27"/>
        <v>11270.49</v>
      </c>
      <c r="L59" s="56">
        <f t="shared" si="27"/>
        <v>11379.220000000001</v>
      </c>
      <c r="M59" s="56">
        <f t="shared" si="27"/>
        <v>9570.69</v>
      </c>
      <c r="N59" s="56">
        <f t="shared" si="27"/>
        <v>8023.696</v>
      </c>
      <c r="O59" s="56">
        <f t="shared" si="27"/>
        <v>7013.582</v>
      </c>
      <c r="P59" s="56">
        <f t="shared" si="27"/>
        <v>6129.41</v>
      </c>
      <c r="Q59" s="56"/>
      <c r="R59" s="57">
        <f t="shared" si="4"/>
        <v>102868.772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1969.506</v>
      </c>
      <c r="F63" s="56">
        <f t="shared" si="30"/>
        <v>2724.1059999999998</v>
      </c>
      <c r="G63" s="56">
        <f t="shared" si="30"/>
        <v>2278.892</v>
      </c>
      <c r="H63" s="56">
        <f t="shared" si="30"/>
        <v>2467.542</v>
      </c>
      <c r="I63" s="56">
        <f t="shared" si="30"/>
        <v>2807.112</v>
      </c>
      <c r="J63" s="56">
        <f t="shared" si="30"/>
        <v>3961.65</v>
      </c>
      <c r="K63" s="56">
        <f t="shared" si="30"/>
        <v>3795.638</v>
      </c>
      <c r="L63" s="56">
        <f t="shared" si="30"/>
        <v>3893.736</v>
      </c>
      <c r="M63" s="56">
        <f t="shared" si="30"/>
        <v>3108.9519999999998</v>
      </c>
      <c r="N63" s="56">
        <f t="shared" si="30"/>
        <v>3010.854</v>
      </c>
      <c r="O63" s="56">
        <f t="shared" si="30"/>
        <v>2060.058</v>
      </c>
      <c r="P63" s="56">
        <f t="shared" si="30"/>
        <v>1833.6779999999999</v>
      </c>
      <c r="Q63" s="56"/>
      <c r="R63" s="56">
        <f t="shared" si="29"/>
        <v>33911.724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823.55</v>
      </c>
      <c r="F64" s="56">
        <f t="shared" si="31"/>
        <v>1336.79</v>
      </c>
      <c r="G64" s="56">
        <f t="shared" si="31"/>
        <v>1360.45</v>
      </c>
      <c r="H64" s="56">
        <f t="shared" si="31"/>
        <v>1533.35</v>
      </c>
      <c r="I64" s="56">
        <f t="shared" si="31"/>
        <v>1699.88</v>
      </c>
      <c r="J64" s="56">
        <f t="shared" si="31"/>
        <v>2093</v>
      </c>
      <c r="K64" s="56">
        <f t="shared" si="31"/>
        <v>2170.35</v>
      </c>
      <c r="L64" s="56">
        <f t="shared" si="31"/>
        <v>2174.9</v>
      </c>
      <c r="M64" s="56">
        <f t="shared" si="31"/>
        <v>1870.05</v>
      </c>
      <c r="N64" s="56">
        <f t="shared" si="31"/>
        <v>1454.18</v>
      </c>
      <c r="O64" s="56">
        <f t="shared" si="31"/>
        <v>1256.7099999999998</v>
      </c>
      <c r="P64" s="56">
        <f t="shared" si="31"/>
        <v>934.5699999999999</v>
      </c>
      <c r="Q64" s="56"/>
      <c r="R64" s="56">
        <f t="shared" si="29"/>
        <v>18707.78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263.9000000000001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152.8800000000001</v>
      </c>
      <c r="Q65" s="56"/>
      <c r="R65" s="56">
        <f t="shared" si="29"/>
        <v>416.7800000000002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533.95</v>
      </c>
      <c r="F66" s="56">
        <f t="shared" si="33"/>
        <v>866.71</v>
      </c>
      <c r="G66" s="56">
        <f t="shared" si="33"/>
        <v>882.0500000000001</v>
      </c>
      <c r="H66" s="56">
        <f t="shared" si="33"/>
        <v>994.1500000000001</v>
      </c>
      <c r="I66" s="56">
        <f t="shared" si="33"/>
        <v>1102.1200000000001</v>
      </c>
      <c r="J66" s="56">
        <f t="shared" si="33"/>
        <v>1357</v>
      </c>
      <c r="K66" s="56">
        <f t="shared" si="33"/>
        <v>1407.15</v>
      </c>
      <c r="L66" s="56">
        <f t="shared" si="33"/>
        <v>1410.1000000000001</v>
      </c>
      <c r="M66" s="56">
        <f t="shared" si="33"/>
        <v>1212.45</v>
      </c>
      <c r="N66" s="56">
        <f t="shared" si="33"/>
        <v>942.8200000000002</v>
      </c>
      <c r="O66" s="56">
        <f t="shared" si="33"/>
        <v>814.79</v>
      </c>
      <c r="P66" s="56">
        <f t="shared" si="33"/>
        <v>605.9300000000001</v>
      </c>
      <c r="Q66" s="56"/>
      <c r="R66" s="56">
        <f t="shared" si="29"/>
        <v>12129.220000000001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171.10000000000002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99.12</v>
      </c>
      <c r="Q67" s="56"/>
      <c r="R67" s="56">
        <f t="shared" si="29"/>
        <v>270.22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655.22</v>
      </c>
      <c r="F68" s="56">
        <f t="shared" si="35"/>
        <v>1063.556</v>
      </c>
      <c r="G68" s="56">
        <f t="shared" si="35"/>
        <v>1082.38</v>
      </c>
      <c r="H68" s="56">
        <f t="shared" si="35"/>
        <v>1219.94</v>
      </c>
      <c r="I68" s="56">
        <f t="shared" si="35"/>
        <v>1352.432</v>
      </c>
      <c r="J68" s="56">
        <f t="shared" si="35"/>
        <v>1665.2</v>
      </c>
      <c r="K68" s="56">
        <f t="shared" si="35"/>
        <v>1726.74</v>
      </c>
      <c r="L68" s="56">
        <f t="shared" si="35"/>
        <v>1730.3600000000001</v>
      </c>
      <c r="M68" s="56">
        <f t="shared" si="35"/>
        <v>1487.82</v>
      </c>
      <c r="N68" s="56">
        <f t="shared" si="35"/>
        <v>1156.9520000000002</v>
      </c>
      <c r="O68" s="56">
        <f t="shared" si="35"/>
        <v>999.8439999999999</v>
      </c>
      <c r="P68" s="56">
        <f t="shared" si="35"/>
        <v>743.548</v>
      </c>
      <c r="Q68" s="56"/>
      <c r="R68" s="56">
        <f t="shared" si="29"/>
        <v>14883.992000000002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249.77999999999997</v>
      </c>
      <c r="F69" s="56">
        <f aca="true" t="shared" si="36" ref="F69:P69">IF(F$7&gt;0,IF(F$12&gt;250,IF(F$12&gt;$B$12*0.75,0,(0.75*$B$12*$D$68-F$12*$D$68)),250*$D$68-F$12*$D$68),0)</f>
        <v>234.21399999999994</v>
      </c>
      <c r="G69" s="56">
        <f t="shared" si="36"/>
        <v>215.38999999999987</v>
      </c>
      <c r="H69" s="56">
        <f t="shared" si="36"/>
        <v>77.82999999999993</v>
      </c>
      <c r="I69" s="56">
        <f t="shared" si="36"/>
        <v>0</v>
      </c>
      <c r="J69" s="56">
        <f t="shared" si="36"/>
        <v>0</v>
      </c>
      <c r="K69" s="56">
        <f t="shared" si="36"/>
        <v>0</v>
      </c>
      <c r="L69" s="56">
        <f t="shared" si="36"/>
        <v>0</v>
      </c>
      <c r="M69" s="56">
        <f t="shared" si="36"/>
        <v>0</v>
      </c>
      <c r="N69" s="56">
        <f t="shared" si="36"/>
        <v>140.81799999999976</v>
      </c>
      <c r="O69" s="56">
        <f t="shared" si="36"/>
        <v>297.92600000000004</v>
      </c>
      <c r="P69" s="56">
        <f t="shared" si="36"/>
        <v>161.452</v>
      </c>
      <c r="Q69" s="56"/>
      <c r="R69" s="56">
        <f t="shared" si="29"/>
        <v>1377.4099999999996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4867.006</v>
      </c>
      <c r="F71" s="56">
        <f aca="true" t="shared" si="38" ref="F71:P71">SUM(F62:F70)</f>
        <v>6425.376</v>
      </c>
      <c r="G71" s="56">
        <f t="shared" si="38"/>
        <v>6019.162</v>
      </c>
      <c r="H71" s="56">
        <f t="shared" si="38"/>
        <v>6492.812</v>
      </c>
      <c r="I71" s="56">
        <f t="shared" si="38"/>
        <v>7161.544</v>
      </c>
      <c r="J71" s="56">
        <f t="shared" si="38"/>
        <v>9276.85</v>
      </c>
      <c r="K71" s="56">
        <f t="shared" si="38"/>
        <v>9299.877999999999</v>
      </c>
      <c r="L71" s="56">
        <f t="shared" si="38"/>
        <v>9409.096000000001</v>
      </c>
      <c r="M71" s="56">
        <f t="shared" si="38"/>
        <v>7879.271999999999</v>
      </c>
      <c r="N71" s="56">
        <f t="shared" si="38"/>
        <v>6905.624</v>
      </c>
      <c r="O71" s="56">
        <f t="shared" si="38"/>
        <v>5629.328</v>
      </c>
      <c r="P71" s="56">
        <f t="shared" si="38"/>
        <v>4731.178</v>
      </c>
      <c r="Q71" s="56"/>
      <c r="R71" s="57">
        <f t="shared" si="29"/>
        <v>84097.12599999999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1840.572</v>
      </c>
      <c r="F75" s="56">
        <f t="shared" si="41"/>
        <v>2545.772</v>
      </c>
      <c r="G75" s="56">
        <f t="shared" si="41"/>
        <v>2129.704</v>
      </c>
      <c r="H75" s="56">
        <f t="shared" si="41"/>
        <v>2306.004</v>
      </c>
      <c r="I75" s="56">
        <f t="shared" si="41"/>
        <v>2623.344</v>
      </c>
      <c r="J75" s="56">
        <f t="shared" si="41"/>
        <v>3702.3</v>
      </c>
      <c r="K75" s="56">
        <f t="shared" si="41"/>
        <v>3547.156</v>
      </c>
      <c r="L75" s="56">
        <f t="shared" si="41"/>
        <v>3638.832</v>
      </c>
      <c r="M75" s="56">
        <f t="shared" si="41"/>
        <v>2905.424</v>
      </c>
      <c r="N75" s="56">
        <f t="shared" si="41"/>
        <v>2813.748</v>
      </c>
      <c r="O75" s="56">
        <f t="shared" si="41"/>
        <v>1925.196</v>
      </c>
      <c r="P75" s="56">
        <f t="shared" si="41"/>
        <v>1713.636</v>
      </c>
      <c r="Q75" s="56"/>
      <c r="R75" s="56">
        <f t="shared" si="40"/>
        <v>31691.687999999995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1071.52</v>
      </c>
      <c r="F76" s="56">
        <f t="shared" si="42"/>
        <v>1739.296</v>
      </c>
      <c r="G76" s="56">
        <f t="shared" si="42"/>
        <v>1770.08</v>
      </c>
      <c r="H76" s="56">
        <f t="shared" si="42"/>
        <v>1995.04</v>
      </c>
      <c r="I76" s="56">
        <f t="shared" si="42"/>
        <v>2211.712</v>
      </c>
      <c r="J76" s="56">
        <f t="shared" si="42"/>
        <v>2723.2</v>
      </c>
      <c r="K76" s="56">
        <f t="shared" si="42"/>
        <v>2823.84</v>
      </c>
      <c r="L76" s="56">
        <f t="shared" si="42"/>
        <v>2829.7599999999998</v>
      </c>
      <c r="M76" s="56">
        <f t="shared" si="42"/>
        <v>2433.12</v>
      </c>
      <c r="N76" s="56">
        <f t="shared" si="42"/>
        <v>1892.0320000000002</v>
      </c>
      <c r="O76" s="56">
        <f t="shared" si="42"/>
        <v>1635.1039999999998</v>
      </c>
      <c r="P76" s="56">
        <f t="shared" si="42"/>
        <v>1215.968</v>
      </c>
      <c r="Q76" s="56"/>
      <c r="R76" s="56">
        <f t="shared" si="40"/>
        <v>24340.671999999995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343.3599999999999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198.9119999999998</v>
      </c>
      <c r="Q77" s="56"/>
      <c r="R77" s="56">
        <f t="shared" si="40"/>
        <v>542.2719999999997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781.9200000000001</v>
      </c>
      <c r="F78" s="56">
        <f t="shared" si="44"/>
        <v>1269.2160000000001</v>
      </c>
      <c r="G78" s="56">
        <f t="shared" si="44"/>
        <v>1291.68</v>
      </c>
      <c r="H78" s="56">
        <f t="shared" si="44"/>
        <v>1455.8400000000001</v>
      </c>
      <c r="I78" s="56">
        <f t="shared" si="44"/>
        <v>1613.9520000000002</v>
      </c>
      <c r="J78" s="56">
        <f t="shared" si="44"/>
        <v>1987.2</v>
      </c>
      <c r="K78" s="56">
        <f t="shared" si="44"/>
        <v>2060.6400000000003</v>
      </c>
      <c r="L78" s="56">
        <f t="shared" si="44"/>
        <v>2064.96</v>
      </c>
      <c r="M78" s="56">
        <f t="shared" si="44"/>
        <v>1775.5200000000002</v>
      </c>
      <c r="N78" s="56">
        <f t="shared" si="44"/>
        <v>1380.6720000000003</v>
      </c>
      <c r="O78" s="56">
        <f t="shared" si="44"/>
        <v>1193.184</v>
      </c>
      <c r="P78" s="56">
        <f t="shared" si="44"/>
        <v>887.3280000000001</v>
      </c>
      <c r="Q78" s="56"/>
      <c r="R78" s="56">
        <f t="shared" si="40"/>
        <v>17762.112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250.55999999999995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145.15199999999993</v>
      </c>
      <c r="Q79" s="56"/>
      <c r="R79" s="56">
        <f t="shared" si="40"/>
        <v>395.7119999999999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903.19</v>
      </c>
      <c r="F80" s="56">
        <f t="shared" si="46"/>
        <v>1466.0620000000001</v>
      </c>
      <c r="G80" s="56">
        <f t="shared" si="46"/>
        <v>1492.01</v>
      </c>
      <c r="H80" s="56">
        <f t="shared" si="46"/>
        <v>1681.63</v>
      </c>
      <c r="I80" s="56">
        <f t="shared" si="46"/>
        <v>1864.2640000000001</v>
      </c>
      <c r="J80" s="56">
        <f t="shared" si="46"/>
        <v>2295.4</v>
      </c>
      <c r="K80" s="56">
        <f t="shared" si="46"/>
        <v>2380.23</v>
      </c>
      <c r="L80" s="56">
        <f t="shared" si="46"/>
        <v>2385.2200000000003</v>
      </c>
      <c r="M80" s="56">
        <f t="shared" si="46"/>
        <v>2050.89</v>
      </c>
      <c r="N80" s="56">
        <f t="shared" si="46"/>
        <v>1594.804</v>
      </c>
      <c r="O80" s="56">
        <f t="shared" si="46"/>
        <v>1378.238</v>
      </c>
      <c r="P80" s="56">
        <f t="shared" si="46"/>
        <v>1024.9460000000001</v>
      </c>
      <c r="Q80" s="56"/>
      <c r="R80" s="56">
        <f t="shared" si="40"/>
        <v>20516.884000000002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344.30999999999995</v>
      </c>
      <c r="F81" s="56">
        <f aca="true" t="shared" si="47" ref="F81:P81">IF(F$7&gt;0,IF(F12&gt;250,IF(F12&gt;$B$12*0.75,0,(0.75*$B$12*$D$80-F12*$D$80)),250*$D$80-F12*$D$80),0)</f>
        <v>322.85299999999984</v>
      </c>
      <c r="G81" s="56">
        <f t="shared" si="47"/>
        <v>296.905</v>
      </c>
      <c r="H81" s="56">
        <f t="shared" si="47"/>
        <v>107.28499999999985</v>
      </c>
      <c r="I81" s="56">
        <f t="shared" si="47"/>
        <v>0</v>
      </c>
      <c r="J81" s="56">
        <f t="shared" si="47"/>
        <v>0</v>
      </c>
      <c r="K81" s="56">
        <f t="shared" si="47"/>
        <v>0</v>
      </c>
      <c r="L81" s="56">
        <f t="shared" si="47"/>
        <v>0</v>
      </c>
      <c r="M81" s="56">
        <f t="shared" si="47"/>
        <v>0</v>
      </c>
      <c r="N81" s="56">
        <f t="shared" si="47"/>
        <v>194.11099999999988</v>
      </c>
      <c r="O81" s="56">
        <f t="shared" si="47"/>
        <v>410.6769999999999</v>
      </c>
      <c r="P81" s="56">
        <f t="shared" si="47"/>
        <v>222.55399999999986</v>
      </c>
      <c r="Q81" s="56"/>
      <c r="R81" s="56">
        <f t="shared" si="40"/>
        <v>1898.6949999999993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5735.431999999999</v>
      </c>
      <c r="F83" s="56">
        <f aca="true" t="shared" si="49" ref="F83:P83">SUM(F74:F82)</f>
        <v>7543.1990000000005</v>
      </c>
      <c r="G83" s="56">
        <f t="shared" si="49"/>
        <v>7180.379</v>
      </c>
      <c r="H83" s="56">
        <f t="shared" si="49"/>
        <v>7745.799</v>
      </c>
      <c r="I83" s="56">
        <f t="shared" si="49"/>
        <v>8513.272</v>
      </c>
      <c r="J83" s="56">
        <f t="shared" si="49"/>
        <v>10908.1</v>
      </c>
      <c r="K83" s="56">
        <f t="shared" si="49"/>
        <v>11011.866</v>
      </c>
      <c r="L83" s="56">
        <f t="shared" si="49"/>
        <v>11118.772</v>
      </c>
      <c r="M83" s="56">
        <f t="shared" si="49"/>
        <v>9364.954</v>
      </c>
      <c r="N83" s="56">
        <f t="shared" si="49"/>
        <v>8075.367000000001</v>
      </c>
      <c r="O83" s="56">
        <f t="shared" si="49"/>
        <v>6742.398999999999</v>
      </c>
      <c r="P83" s="56">
        <f t="shared" si="49"/>
        <v>5608.496</v>
      </c>
      <c r="Q83" s="56"/>
      <c r="R83" s="57">
        <f t="shared" si="40"/>
        <v>99548.035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 t="s">
        <v>56</v>
      </c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90"/>
  <sheetViews>
    <sheetView zoomScale="70" zoomScaleNormal="70" zoomScalePageLayoutView="80" workbookViewId="0" topLeftCell="A1">
      <selection activeCell="K1" sqref="K1:L1"/>
    </sheetView>
  </sheetViews>
  <sheetFormatPr defaultColWidth="9.140625" defaultRowHeight="15"/>
  <cols>
    <col min="1" max="1" width="17.00390625" style="15" customWidth="1"/>
    <col min="2" max="2" width="24.28125" style="15" bestFit="1" customWidth="1"/>
    <col min="3" max="3" width="17.140625" style="15" customWidth="1"/>
    <col min="4" max="4" width="10.57421875" style="15" customWidth="1"/>
    <col min="5" max="5" width="12.28125" style="15" bestFit="1" customWidth="1"/>
    <col min="6" max="6" width="12.8515625" style="15" bestFit="1" customWidth="1"/>
    <col min="7" max="16" width="12.28125" style="15" bestFit="1" customWidth="1"/>
    <col min="17" max="17" width="9.140625" style="15" customWidth="1"/>
    <col min="18" max="18" width="11.140625" style="15" bestFit="1" customWidth="1"/>
    <col min="19" max="19" width="18.57421875" style="15" bestFit="1" customWidth="1"/>
    <col min="20" max="23" width="9.140625" style="15" customWidth="1"/>
    <col min="24" max="24" width="18.57421875" style="15" customWidth="1"/>
    <col min="25" max="16384" width="9.140625" style="15" customWidth="1"/>
  </cols>
  <sheetData>
    <row r="1" spans="1:24" ht="21" customHeight="1">
      <c r="A1" s="81" t="s">
        <v>35</v>
      </c>
      <c r="B1" s="81"/>
      <c r="C1" s="81"/>
      <c r="D1" s="81"/>
      <c r="F1" s="21"/>
      <c r="K1" s="83"/>
      <c r="L1" s="83"/>
      <c r="X1" s="20"/>
    </row>
    <row r="2" spans="1:24" ht="15" customHeight="1">
      <c r="A2" s="82" t="s">
        <v>38</v>
      </c>
      <c r="B2" s="82"/>
      <c r="C2" s="82"/>
      <c r="D2" s="82"/>
      <c r="X2" s="20"/>
    </row>
    <row r="3" spans="1:24" ht="15" customHeight="1">
      <c r="A3" s="33"/>
      <c r="X3" s="20"/>
    </row>
    <row r="4" spans="2:24" ht="15" customHeight="1" thickBot="1">
      <c r="B4" s="13"/>
      <c r="C4" s="13"/>
      <c r="W4" s="15" t="s">
        <v>48</v>
      </c>
      <c r="X4" s="20"/>
    </row>
    <row r="5" spans="1:24" ht="15" customHeight="1">
      <c r="A5" s="1" t="s">
        <v>0</v>
      </c>
      <c r="B5" s="13"/>
      <c r="C5" s="13"/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R5" s="2" t="s">
        <v>20</v>
      </c>
      <c r="W5" s="15" t="s">
        <v>49</v>
      </c>
      <c r="X5" s="20"/>
    </row>
    <row r="6" spans="1:24" ht="15.75" customHeight="1">
      <c r="A6" s="15" t="s">
        <v>1</v>
      </c>
      <c r="B6" s="13"/>
      <c r="C6" s="1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R6" s="3"/>
      <c r="W6" s="15" t="s">
        <v>50</v>
      </c>
      <c r="X6" s="20"/>
    </row>
    <row r="7" spans="2:24" ht="15" customHeight="1">
      <c r="B7" s="13"/>
      <c r="C7" s="13"/>
      <c r="D7" s="10" t="s">
        <v>2</v>
      </c>
      <c r="E7" s="70">
        <v>124451</v>
      </c>
      <c r="F7" s="70">
        <v>185791</v>
      </c>
      <c r="G7" s="70">
        <v>156975</v>
      </c>
      <c r="H7" s="70">
        <v>152537</v>
      </c>
      <c r="I7" s="70">
        <v>124418</v>
      </c>
      <c r="J7" s="70">
        <v>111623</v>
      </c>
      <c r="K7" s="70">
        <v>127687</v>
      </c>
      <c r="L7" s="70">
        <v>117430</v>
      </c>
      <c r="M7" s="70">
        <v>98509</v>
      </c>
      <c r="N7" s="70">
        <v>144597</v>
      </c>
      <c r="O7" s="70">
        <v>156265</v>
      </c>
      <c r="P7" s="70">
        <v>114880</v>
      </c>
      <c r="R7" s="41">
        <f>SUM(E7:P7)</f>
        <v>1615163</v>
      </c>
      <c r="W7" s="15" t="s">
        <v>51</v>
      </c>
      <c r="X7" s="20"/>
    </row>
    <row r="8" spans="2:24" ht="15" customHeight="1">
      <c r="B8" s="13"/>
      <c r="C8" s="13"/>
      <c r="D8" s="10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R8" s="41">
        <f>SUM(E8:P8)</f>
        <v>0</v>
      </c>
      <c r="W8" s="15" t="s">
        <v>52</v>
      </c>
      <c r="X8" s="20"/>
    </row>
    <row r="9" spans="1:24" ht="15" customHeight="1">
      <c r="A9" s="15" t="s">
        <v>4</v>
      </c>
      <c r="B9" s="36" t="s">
        <v>40</v>
      </c>
      <c r="C9" s="36"/>
      <c r="D9" s="1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R9" s="41"/>
      <c r="W9" s="15" t="s">
        <v>53</v>
      </c>
      <c r="X9" s="20"/>
    </row>
    <row r="10" spans="2:24" ht="15">
      <c r="B10" s="37">
        <f>MAX(E10:P10)</f>
        <v>555.8</v>
      </c>
      <c r="C10" s="37"/>
      <c r="D10" s="10" t="s">
        <v>5</v>
      </c>
      <c r="E10" s="70">
        <v>414.5</v>
      </c>
      <c r="F10" s="70">
        <v>555.8</v>
      </c>
      <c r="G10" s="70">
        <v>517.9</v>
      </c>
      <c r="H10" s="70">
        <v>465.5</v>
      </c>
      <c r="I10" s="70">
        <v>447.3</v>
      </c>
      <c r="J10" s="70">
        <v>377.6</v>
      </c>
      <c r="K10" s="70">
        <v>367.2</v>
      </c>
      <c r="L10" s="70">
        <v>376.2</v>
      </c>
      <c r="M10" s="70">
        <v>504.4</v>
      </c>
      <c r="N10" s="70">
        <v>521.6</v>
      </c>
      <c r="O10" s="70">
        <v>524.2</v>
      </c>
      <c r="P10" s="70">
        <v>393.8</v>
      </c>
      <c r="R10" s="41">
        <f>SUM(E10:P10)</f>
        <v>5466</v>
      </c>
      <c r="W10" s="15" t="s">
        <v>54</v>
      </c>
      <c r="X10" s="20"/>
    </row>
    <row r="11" spans="2:24" ht="15">
      <c r="B11" s="37">
        <f>MAX(E11:P11)</f>
        <v>555.8</v>
      </c>
      <c r="C11" s="37"/>
      <c r="D11" s="10" t="s">
        <v>6</v>
      </c>
      <c r="E11" s="70">
        <v>414.5</v>
      </c>
      <c r="F11" s="70">
        <v>555.8</v>
      </c>
      <c r="G11" s="70">
        <v>517.9</v>
      </c>
      <c r="H11" s="70">
        <v>465.5</v>
      </c>
      <c r="I11" s="70">
        <v>447.3</v>
      </c>
      <c r="J11" s="70">
        <v>377.6</v>
      </c>
      <c r="K11" s="70">
        <v>367.2</v>
      </c>
      <c r="L11" s="70">
        <v>376.2</v>
      </c>
      <c r="M11" s="70">
        <v>504.4</v>
      </c>
      <c r="N11" s="70">
        <v>521.6</v>
      </c>
      <c r="O11" s="70">
        <v>524.2</v>
      </c>
      <c r="P11" s="70">
        <v>393.8</v>
      </c>
      <c r="R11" s="41">
        <f>SUM(E11:P11)</f>
        <v>5466</v>
      </c>
      <c r="W11" s="15" t="s">
        <v>55</v>
      </c>
      <c r="X11" s="20"/>
    </row>
    <row r="12" spans="2:24" ht="15">
      <c r="B12" s="37">
        <f>MAX(E12:P12)</f>
        <v>555.8</v>
      </c>
      <c r="C12" s="37"/>
      <c r="D12" s="10" t="s">
        <v>7</v>
      </c>
      <c r="E12" s="70">
        <v>414.5</v>
      </c>
      <c r="F12" s="70">
        <v>555.8</v>
      </c>
      <c r="G12" s="70">
        <v>517.9</v>
      </c>
      <c r="H12" s="70">
        <v>465.5</v>
      </c>
      <c r="I12" s="70">
        <v>447.3</v>
      </c>
      <c r="J12" s="70">
        <v>377.6</v>
      </c>
      <c r="K12" s="70">
        <v>367.2</v>
      </c>
      <c r="L12" s="70">
        <v>376.2</v>
      </c>
      <c r="M12" s="70">
        <v>504.4</v>
      </c>
      <c r="N12" s="70">
        <v>521.6</v>
      </c>
      <c r="O12" s="70">
        <v>524.2</v>
      </c>
      <c r="P12" s="70">
        <v>393.8</v>
      </c>
      <c r="R12" s="41">
        <f>SUM(E12:P12)</f>
        <v>5466</v>
      </c>
      <c r="X12" s="20"/>
    </row>
    <row r="13" spans="2:24" ht="15" customHeight="1" thickBot="1">
      <c r="B13" s="34"/>
      <c r="C13" s="34"/>
      <c r="D13" s="10" t="s">
        <v>36</v>
      </c>
      <c r="E13" s="35">
        <v>90</v>
      </c>
      <c r="F13" s="35">
        <v>90</v>
      </c>
      <c r="G13" s="35">
        <v>90</v>
      </c>
      <c r="H13" s="35">
        <v>90</v>
      </c>
      <c r="I13" s="35">
        <v>90</v>
      </c>
      <c r="J13" s="35">
        <v>90</v>
      </c>
      <c r="K13" s="35">
        <v>90</v>
      </c>
      <c r="L13" s="35">
        <v>90</v>
      </c>
      <c r="M13" s="35">
        <v>90</v>
      </c>
      <c r="N13" s="35">
        <v>90</v>
      </c>
      <c r="O13" s="35">
        <v>90</v>
      </c>
      <c r="P13" s="35">
        <v>90</v>
      </c>
      <c r="X13" s="20"/>
    </row>
    <row r="14" spans="1:24" ht="15" customHeight="1">
      <c r="A14" s="78" t="s">
        <v>34</v>
      </c>
      <c r="B14" s="75" t="s">
        <v>30</v>
      </c>
      <c r="C14" s="76"/>
      <c r="D14" s="77"/>
      <c r="E14" s="24" t="s">
        <v>8</v>
      </c>
      <c r="F14" s="24" t="s">
        <v>9</v>
      </c>
      <c r="G14" s="24" t="s">
        <v>10</v>
      </c>
      <c r="H14" s="24" t="s">
        <v>11</v>
      </c>
      <c r="I14" s="24" t="s">
        <v>12</v>
      </c>
      <c r="J14" s="24" t="s">
        <v>13</v>
      </c>
      <c r="K14" s="24" t="s">
        <v>14</v>
      </c>
      <c r="L14" s="24" t="s">
        <v>15</v>
      </c>
      <c r="M14" s="24" t="s">
        <v>16</v>
      </c>
      <c r="N14" s="24" t="s">
        <v>17</v>
      </c>
      <c r="O14" s="24" t="s">
        <v>18</v>
      </c>
      <c r="P14" s="24" t="s">
        <v>19</v>
      </c>
      <c r="R14" s="27" t="s">
        <v>20</v>
      </c>
      <c r="X14" s="20"/>
    </row>
    <row r="15" spans="1:24" ht="15" customHeight="1">
      <c r="A15" s="78"/>
      <c r="B15" s="25" t="s">
        <v>32</v>
      </c>
      <c r="C15" s="52" t="str">
        <f>IF($D$15="Rate 1",B21,IF($D$15="Rate 2",B26,IF($D$15="Rate 3",B31,IF($D$15="Rate 4",B36,IF($D$15="Rate 5",B41,IF($D$15="Rate 6",B51,IF($D$15="Rate 7",B61,IF($D$15="Rate 8",B73))))))))</f>
        <v>TODS Proposed</v>
      </c>
      <c r="D15" s="54" t="s">
        <v>55</v>
      </c>
      <c r="E15" s="59">
        <f>IF($D$15="Rate 1",E24,IF($D$15="Rate 2",E29,IF($D$15="Rate 3",E34,IF($D$15="Rate 4",E39,IF($D$15="Rate 5",E49,IF($D$15="Rate 6",E59,IF($D$15="Rate 7",E71,IF($D$15="Rate 8",E83))))))))</f>
        <v>10912.70376</v>
      </c>
      <c r="F15" s="59">
        <f aca="true" t="shared" si="0" ref="F15:R15">IF($D$15="Rate 1",F24,IF($D$15="Rate 2",F29,IF($D$15="Rate 3",F34,IF($D$15="Rate 4",F39,IF($D$15="Rate 5",F49,IF($D$15="Rate 6",F59,IF($D$15="Rate 7",F71,IF($D$15="Rate 8",F83))))))))</f>
        <v>15215.824660000002</v>
      </c>
      <c r="G15" s="59">
        <f t="shared" si="0"/>
        <v>13622.5555</v>
      </c>
      <c r="H15" s="59">
        <f t="shared" si="0"/>
        <v>12668.01962</v>
      </c>
      <c r="I15" s="59">
        <f t="shared" si="0"/>
        <v>11399.35768</v>
      </c>
      <c r="J15" s="59">
        <f t="shared" si="0"/>
        <v>10082.53248</v>
      </c>
      <c r="K15" s="59">
        <f t="shared" si="0"/>
        <v>10542.453119999998</v>
      </c>
      <c r="L15" s="59">
        <f t="shared" si="0"/>
        <v>10272.951299999997</v>
      </c>
      <c r="M15" s="59">
        <f t="shared" si="0"/>
        <v>11355.43934</v>
      </c>
      <c r="N15" s="59">
        <f t="shared" si="0"/>
        <v>13242.458219999999</v>
      </c>
      <c r="O15" s="59">
        <f t="shared" si="0"/>
        <v>13693.4699</v>
      </c>
      <c r="P15" s="59">
        <f t="shared" si="0"/>
        <v>10363.2623</v>
      </c>
      <c r="Q15" s="59"/>
      <c r="R15" s="59">
        <f t="shared" si="0"/>
        <v>143371.02788</v>
      </c>
      <c r="X15" s="20"/>
    </row>
    <row r="16" spans="1:24" ht="15" customHeight="1" thickBot="1">
      <c r="A16" s="78"/>
      <c r="B16" s="25" t="s">
        <v>33</v>
      </c>
      <c r="C16" s="53" t="str">
        <f>IF($D$16="Rate 1",B21,IF($D$16="Rate 2",B26,IF($D$16="Rate 3",B31,IF($D$16="Rate 4",B36,IF($D$16="Rate 5",B41,IF($D$16="Rate 6",B51,IF($D$16="Rate 7",B61,IF($D$16="Rate 8",B73))))))))</f>
        <v>TODS Proposed</v>
      </c>
      <c r="D16" s="54" t="s">
        <v>55</v>
      </c>
      <c r="E16" s="60">
        <f>IF($D$16="Rate 1",E24,IF($D$16="Rate 2",E29,IF($D$16="Rate 3",E34,IF($D$16="Rate 4",E39,IF($D$16="Rate 5",E49,IF($D$16="Rate 6",E59,IF($D$16="Rate 7",E71,IF($D$16="Rate 8",E83))))))))</f>
        <v>10912.70376</v>
      </c>
      <c r="F16" s="60">
        <f aca="true" t="shared" si="1" ref="F16:R16">IF($D$16="Rate 1",F24,IF($D$16="Rate 2",F29,IF($D$16="Rate 3",F34,IF($D$16="Rate 4",F39,IF($D$16="Rate 5",F49,IF($D$16="Rate 6",F59,IF($D$16="Rate 7",F71,IF($D$16="Rate 8",F83))))))))</f>
        <v>15215.824660000002</v>
      </c>
      <c r="G16" s="60">
        <f t="shared" si="1"/>
        <v>13622.5555</v>
      </c>
      <c r="H16" s="60">
        <f t="shared" si="1"/>
        <v>12668.01962</v>
      </c>
      <c r="I16" s="60">
        <f t="shared" si="1"/>
        <v>11399.35768</v>
      </c>
      <c r="J16" s="60">
        <f t="shared" si="1"/>
        <v>10082.53248</v>
      </c>
      <c r="K16" s="60">
        <f t="shared" si="1"/>
        <v>10542.453119999998</v>
      </c>
      <c r="L16" s="60">
        <f t="shared" si="1"/>
        <v>10272.951299999997</v>
      </c>
      <c r="M16" s="60">
        <f t="shared" si="1"/>
        <v>11355.43934</v>
      </c>
      <c r="N16" s="60">
        <f t="shared" si="1"/>
        <v>13242.458219999999</v>
      </c>
      <c r="O16" s="60">
        <f t="shared" si="1"/>
        <v>13693.4699</v>
      </c>
      <c r="P16" s="60">
        <f t="shared" si="1"/>
        <v>10363.2623</v>
      </c>
      <c r="Q16" s="60"/>
      <c r="R16" s="60">
        <f t="shared" si="1"/>
        <v>143371.02788</v>
      </c>
      <c r="X16" s="20"/>
    </row>
    <row r="17" spans="1:24" ht="15" customHeight="1" thickBot="1">
      <c r="A17" s="78"/>
      <c r="B17" s="79" t="s">
        <v>31</v>
      </c>
      <c r="C17" s="80"/>
      <c r="D17" s="80"/>
      <c r="E17" s="61">
        <f>E15-E16</f>
        <v>0</v>
      </c>
      <c r="F17" s="57">
        <f aca="true" t="shared" si="2" ref="F17:R17">F15-F16</f>
        <v>0</v>
      </c>
      <c r="G17" s="57">
        <f t="shared" si="2"/>
        <v>0</v>
      </c>
      <c r="H17" s="57">
        <f t="shared" si="2"/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62">
        <f t="shared" si="2"/>
        <v>0</v>
      </c>
      <c r="Q17" s="56"/>
      <c r="R17" s="63">
        <f t="shared" si="2"/>
        <v>0</v>
      </c>
      <c r="X17" s="20"/>
    </row>
    <row r="18" spans="2:24" ht="15" customHeight="1">
      <c r="B18" s="13"/>
      <c r="C18" s="13"/>
      <c r="X18" s="20"/>
    </row>
    <row r="19" spans="1:4" ht="15">
      <c r="A19" s="48" t="s">
        <v>47</v>
      </c>
      <c r="B19" s="13"/>
      <c r="C19" s="13"/>
      <c r="D19" s="11"/>
    </row>
    <row r="20" spans="2:24" ht="15">
      <c r="B20" s="1" t="s">
        <v>21</v>
      </c>
      <c r="C20" s="1"/>
      <c r="X20" s="20"/>
    </row>
    <row r="21" spans="1:24" ht="18" customHeight="1">
      <c r="A21" s="48">
        <v>1</v>
      </c>
      <c r="B21" s="49" t="str">
        <f>'Rate Comparison'!B21</f>
        <v>GS 3 Current</v>
      </c>
      <c r="C21" s="49"/>
      <c r="S21" s="20"/>
      <c r="X21" s="20"/>
    </row>
    <row r="22" spans="1:19" ht="15" customHeight="1">
      <c r="A22" s="48"/>
      <c r="B22" s="64" t="str">
        <f>'Rate Comparison'!B22</f>
        <v>Service Charge</v>
      </c>
      <c r="D22" s="7">
        <f>'Rate Comparison'!D22</f>
        <v>35</v>
      </c>
      <c r="E22" s="56">
        <f>IF(E$7&gt;0,$D$22,0)</f>
        <v>35</v>
      </c>
      <c r="F22" s="56">
        <f aca="true" t="shared" si="3" ref="F22:P22">IF(F$7&gt;0,$D$22,0)</f>
        <v>35</v>
      </c>
      <c r="G22" s="56">
        <f t="shared" si="3"/>
        <v>35</v>
      </c>
      <c r="H22" s="56">
        <f t="shared" si="3"/>
        <v>35</v>
      </c>
      <c r="I22" s="56">
        <f t="shared" si="3"/>
        <v>35</v>
      </c>
      <c r="J22" s="56">
        <f t="shared" si="3"/>
        <v>35</v>
      </c>
      <c r="K22" s="56">
        <f t="shared" si="3"/>
        <v>35</v>
      </c>
      <c r="L22" s="56">
        <f t="shared" si="3"/>
        <v>35</v>
      </c>
      <c r="M22" s="56">
        <f t="shared" si="3"/>
        <v>35</v>
      </c>
      <c r="N22" s="56">
        <f t="shared" si="3"/>
        <v>35</v>
      </c>
      <c r="O22" s="56">
        <f t="shared" si="3"/>
        <v>35</v>
      </c>
      <c r="P22" s="56">
        <f t="shared" si="3"/>
        <v>35</v>
      </c>
      <c r="Q22" s="56"/>
      <c r="R22" s="56">
        <f aca="true" t="shared" si="4" ref="R22:R59">SUM(E22:P22)</f>
        <v>420</v>
      </c>
      <c r="S22" s="20"/>
    </row>
    <row r="23" spans="1:24" ht="15.75" thickBot="1">
      <c r="A23" s="48"/>
      <c r="B23" s="64" t="str">
        <f>'Rate Comparison'!B23</f>
        <v>Energy Charge</v>
      </c>
      <c r="D23" s="8">
        <f>'Rate Comparison'!D23</f>
        <v>0.09225</v>
      </c>
      <c r="E23" s="56">
        <f aca="true" t="shared" si="5" ref="E23:P23">E7*$D$23</f>
        <v>11480.60475</v>
      </c>
      <c r="F23" s="56">
        <f t="shared" si="5"/>
        <v>17139.21975</v>
      </c>
      <c r="G23" s="56">
        <f t="shared" si="5"/>
        <v>14480.94375</v>
      </c>
      <c r="H23" s="56">
        <f t="shared" si="5"/>
        <v>14071.53825</v>
      </c>
      <c r="I23" s="56">
        <f t="shared" si="5"/>
        <v>11477.5605</v>
      </c>
      <c r="J23" s="56">
        <f t="shared" si="5"/>
        <v>10297.22175</v>
      </c>
      <c r="K23" s="56">
        <f t="shared" si="5"/>
        <v>11779.12575</v>
      </c>
      <c r="L23" s="56">
        <f t="shared" si="5"/>
        <v>10832.9175</v>
      </c>
      <c r="M23" s="56">
        <f t="shared" si="5"/>
        <v>9087.455249999999</v>
      </c>
      <c r="N23" s="56">
        <f t="shared" si="5"/>
        <v>13339.07325</v>
      </c>
      <c r="O23" s="56">
        <f t="shared" si="5"/>
        <v>14415.446249999999</v>
      </c>
      <c r="P23" s="56">
        <f t="shared" si="5"/>
        <v>10597.68</v>
      </c>
      <c r="Q23" s="56"/>
      <c r="R23" s="56">
        <f t="shared" si="4"/>
        <v>148998.78675</v>
      </c>
      <c r="S23" s="20"/>
      <c r="X23" s="20"/>
    </row>
    <row r="24" spans="1:24" ht="19.5" thickBot="1">
      <c r="A24" s="48"/>
      <c r="B24" s="49"/>
      <c r="D24" s="9" t="s">
        <v>24</v>
      </c>
      <c r="E24" s="56">
        <f>E22+E23</f>
        <v>11515.60475</v>
      </c>
      <c r="F24" s="56">
        <f aca="true" t="shared" si="6" ref="F24:P24">F22+F23</f>
        <v>17174.21975</v>
      </c>
      <c r="G24" s="56">
        <f t="shared" si="6"/>
        <v>14515.94375</v>
      </c>
      <c r="H24" s="56">
        <f t="shared" si="6"/>
        <v>14106.53825</v>
      </c>
      <c r="I24" s="56">
        <f t="shared" si="6"/>
        <v>11512.5605</v>
      </c>
      <c r="J24" s="56">
        <f t="shared" si="6"/>
        <v>10332.22175</v>
      </c>
      <c r="K24" s="56">
        <f t="shared" si="6"/>
        <v>11814.12575</v>
      </c>
      <c r="L24" s="56">
        <f t="shared" si="6"/>
        <v>10867.9175</v>
      </c>
      <c r="M24" s="56">
        <f t="shared" si="6"/>
        <v>9122.455249999999</v>
      </c>
      <c r="N24" s="56">
        <f t="shared" si="6"/>
        <v>13374.07325</v>
      </c>
      <c r="O24" s="56">
        <f t="shared" si="6"/>
        <v>14450.446249999999</v>
      </c>
      <c r="P24" s="56">
        <f t="shared" si="6"/>
        <v>10632.68</v>
      </c>
      <c r="Q24" s="56"/>
      <c r="R24" s="57">
        <f t="shared" si="4"/>
        <v>149418.78675</v>
      </c>
      <c r="S24" s="20"/>
      <c r="X24" s="20"/>
    </row>
    <row r="25" spans="1:24" ht="18.75">
      <c r="A25" s="48"/>
      <c r="B25" s="49"/>
      <c r="D25" s="2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22"/>
      <c r="X25" s="20"/>
    </row>
    <row r="26" spans="1:24" ht="18.75" customHeight="1">
      <c r="A26" s="48">
        <v>2</v>
      </c>
      <c r="B26" s="49" t="str">
        <f>'Rate Comparison'!B26</f>
        <v>GS 3 Proposed</v>
      </c>
      <c r="C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20"/>
      <c r="X26" s="20"/>
    </row>
    <row r="27" spans="1:24" ht="15">
      <c r="A27" s="48"/>
      <c r="B27" s="64" t="str">
        <f>'Rate Comparison'!B27</f>
        <v>Service Charge</v>
      </c>
      <c r="D27" s="7">
        <f>'Rate Comparison'!D27</f>
        <v>40</v>
      </c>
      <c r="E27" s="56">
        <f>IF(E$7&gt;0,$D$27,)</f>
        <v>40</v>
      </c>
      <c r="F27" s="56">
        <f aca="true" t="shared" si="7" ref="F27:P27">IF(F$7&gt;0,$D$27,)</f>
        <v>40</v>
      </c>
      <c r="G27" s="56">
        <f t="shared" si="7"/>
        <v>40</v>
      </c>
      <c r="H27" s="56">
        <f t="shared" si="7"/>
        <v>40</v>
      </c>
      <c r="I27" s="56">
        <f t="shared" si="7"/>
        <v>40</v>
      </c>
      <c r="J27" s="56">
        <f t="shared" si="7"/>
        <v>40</v>
      </c>
      <c r="K27" s="56">
        <f t="shared" si="7"/>
        <v>40</v>
      </c>
      <c r="L27" s="56">
        <f t="shared" si="7"/>
        <v>40</v>
      </c>
      <c r="M27" s="56">
        <f t="shared" si="7"/>
        <v>40</v>
      </c>
      <c r="N27" s="56">
        <f t="shared" si="7"/>
        <v>40</v>
      </c>
      <c r="O27" s="56">
        <f t="shared" si="7"/>
        <v>40</v>
      </c>
      <c r="P27" s="56">
        <f t="shared" si="7"/>
        <v>40</v>
      </c>
      <c r="Q27" s="56"/>
      <c r="R27" s="56">
        <f t="shared" si="4"/>
        <v>480</v>
      </c>
      <c r="S27" s="20"/>
      <c r="X27" s="20"/>
    </row>
    <row r="28" spans="1:24" ht="15.75" thickBot="1">
      <c r="A28" s="48"/>
      <c r="B28" s="64" t="str">
        <f>'Rate Comparison'!B28</f>
        <v>Energy Charge</v>
      </c>
      <c r="D28" s="8">
        <f>'Rate Comparison'!D28</f>
        <v>0.10055</v>
      </c>
      <c r="E28" s="56">
        <f aca="true" t="shared" si="8" ref="E28:P28">E7*$D$28</f>
        <v>12513.54805</v>
      </c>
      <c r="F28" s="56">
        <f t="shared" si="8"/>
        <v>18681.28505</v>
      </c>
      <c r="G28" s="56">
        <f t="shared" si="8"/>
        <v>15783.83625</v>
      </c>
      <c r="H28" s="56">
        <f t="shared" si="8"/>
        <v>15337.59535</v>
      </c>
      <c r="I28" s="56">
        <f t="shared" si="8"/>
        <v>12510.2299</v>
      </c>
      <c r="J28" s="56">
        <f t="shared" si="8"/>
        <v>11223.69265</v>
      </c>
      <c r="K28" s="56">
        <f t="shared" si="8"/>
        <v>12838.92785</v>
      </c>
      <c r="L28" s="56">
        <f t="shared" si="8"/>
        <v>11807.5865</v>
      </c>
      <c r="M28" s="56">
        <f t="shared" si="8"/>
        <v>9905.07995</v>
      </c>
      <c r="N28" s="56">
        <f t="shared" si="8"/>
        <v>14539.22835</v>
      </c>
      <c r="O28" s="56">
        <f t="shared" si="8"/>
        <v>15712.44575</v>
      </c>
      <c r="P28" s="56">
        <f t="shared" si="8"/>
        <v>11551.184</v>
      </c>
      <c r="Q28" s="56"/>
      <c r="R28" s="56">
        <f t="shared" si="4"/>
        <v>162404.63965000003</v>
      </c>
      <c r="S28" s="20"/>
      <c r="X28" s="20"/>
    </row>
    <row r="29" spans="1:19" ht="15.75" customHeight="1" thickBot="1">
      <c r="A29" s="48"/>
      <c r="B29" s="49"/>
      <c r="D29" s="9" t="s">
        <v>24</v>
      </c>
      <c r="E29" s="56">
        <f>E28+E27</f>
        <v>12553.54805</v>
      </c>
      <c r="F29" s="56">
        <f aca="true" t="shared" si="9" ref="F29:P29">F28+F27</f>
        <v>18721.28505</v>
      </c>
      <c r="G29" s="56">
        <f t="shared" si="9"/>
        <v>15823.83625</v>
      </c>
      <c r="H29" s="56">
        <f t="shared" si="9"/>
        <v>15377.59535</v>
      </c>
      <c r="I29" s="56">
        <f t="shared" si="9"/>
        <v>12550.2299</v>
      </c>
      <c r="J29" s="56">
        <f t="shared" si="9"/>
        <v>11263.69265</v>
      </c>
      <c r="K29" s="56">
        <f t="shared" si="9"/>
        <v>12878.92785</v>
      </c>
      <c r="L29" s="56">
        <f t="shared" si="9"/>
        <v>11847.5865</v>
      </c>
      <c r="M29" s="56">
        <f t="shared" si="9"/>
        <v>9945.07995</v>
      </c>
      <c r="N29" s="56">
        <f t="shared" si="9"/>
        <v>14579.22835</v>
      </c>
      <c r="O29" s="56">
        <f t="shared" si="9"/>
        <v>15752.44575</v>
      </c>
      <c r="P29" s="56">
        <f t="shared" si="9"/>
        <v>11591.184</v>
      </c>
      <c r="Q29" s="56"/>
      <c r="R29" s="57">
        <f t="shared" si="4"/>
        <v>162884.63965000003</v>
      </c>
      <c r="S29" s="20"/>
    </row>
    <row r="30" spans="1:19" ht="18.75">
      <c r="A30" s="48"/>
      <c r="B30" s="49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8"/>
      <c r="S30" s="22"/>
    </row>
    <row r="31" spans="1:24" ht="18.75">
      <c r="A31" s="48">
        <v>3</v>
      </c>
      <c r="B31" s="49" t="str">
        <f>'Rate Comparison'!B31</f>
        <v>AES 3 Current </v>
      </c>
      <c r="C31" s="50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20"/>
      <c r="X31" s="20"/>
    </row>
    <row r="32" spans="1:24" ht="15">
      <c r="A32" s="48"/>
      <c r="B32" s="64" t="str">
        <f>'Rate Comparison'!B32</f>
        <v>Service Charge</v>
      </c>
      <c r="D32" s="7">
        <f>'Rate Comparison'!D32</f>
        <v>35</v>
      </c>
      <c r="E32" s="56">
        <f>IF(E$7&gt;0,$D$32,0)</f>
        <v>35</v>
      </c>
      <c r="F32" s="56">
        <f aca="true" t="shared" si="10" ref="F32:P32">IF(F$7&gt;0,$D$32,0)</f>
        <v>35</v>
      </c>
      <c r="G32" s="56">
        <f t="shared" si="10"/>
        <v>35</v>
      </c>
      <c r="H32" s="56">
        <f t="shared" si="10"/>
        <v>35</v>
      </c>
      <c r="I32" s="56">
        <f t="shared" si="10"/>
        <v>35</v>
      </c>
      <c r="J32" s="56">
        <f t="shared" si="10"/>
        <v>35</v>
      </c>
      <c r="K32" s="56">
        <f t="shared" si="10"/>
        <v>35</v>
      </c>
      <c r="L32" s="56">
        <f t="shared" si="10"/>
        <v>35</v>
      </c>
      <c r="M32" s="56">
        <f t="shared" si="10"/>
        <v>35</v>
      </c>
      <c r="N32" s="56">
        <f t="shared" si="10"/>
        <v>35</v>
      </c>
      <c r="O32" s="56">
        <f t="shared" si="10"/>
        <v>35</v>
      </c>
      <c r="P32" s="56">
        <f t="shared" si="10"/>
        <v>35</v>
      </c>
      <c r="Q32" s="56"/>
      <c r="R32" s="56">
        <f t="shared" si="4"/>
        <v>420</v>
      </c>
      <c r="S32" s="20"/>
      <c r="X32" s="20"/>
    </row>
    <row r="33" spans="1:24" ht="15.75" thickBot="1">
      <c r="A33" s="48"/>
      <c r="B33" s="64" t="str">
        <f>'Rate Comparison'!B33</f>
        <v>Energy Charge</v>
      </c>
      <c r="D33" s="8">
        <f>'Rate Comparison'!D33</f>
        <v>0.0744</v>
      </c>
      <c r="E33" s="56">
        <f aca="true" t="shared" si="11" ref="E33:P33">E7*$D$33</f>
        <v>9259.1544</v>
      </c>
      <c r="F33" s="56">
        <f t="shared" si="11"/>
        <v>13822.8504</v>
      </c>
      <c r="G33" s="56">
        <f t="shared" si="11"/>
        <v>11678.939999999999</v>
      </c>
      <c r="H33" s="56">
        <f t="shared" si="11"/>
        <v>11348.752799999998</v>
      </c>
      <c r="I33" s="56">
        <f t="shared" si="11"/>
        <v>9256.6992</v>
      </c>
      <c r="J33" s="56">
        <f t="shared" si="11"/>
        <v>8304.751199999999</v>
      </c>
      <c r="K33" s="56">
        <f t="shared" si="11"/>
        <v>9499.9128</v>
      </c>
      <c r="L33" s="56">
        <f t="shared" si="11"/>
        <v>8736.792</v>
      </c>
      <c r="M33" s="56">
        <f t="shared" si="11"/>
        <v>7329.0696</v>
      </c>
      <c r="N33" s="56">
        <f t="shared" si="11"/>
        <v>10758.0168</v>
      </c>
      <c r="O33" s="56">
        <f t="shared" si="11"/>
        <v>11626.115999999998</v>
      </c>
      <c r="P33" s="56">
        <f t="shared" si="11"/>
        <v>8547.072</v>
      </c>
      <c r="Q33" s="56"/>
      <c r="R33" s="56">
        <f t="shared" si="4"/>
        <v>120168.1272</v>
      </c>
      <c r="S33" s="20"/>
      <c r="X33" s="20"/>
    </row>
    <row r="34" spans="1:24" ht="19.5" thickBot="1">
      <c r="A34" s="48"/>
      <c r="B34" s="49"/>
      <c r="D34" s="9" t="s">
        <v>24</v>
      </c>
      <c r="E34" s="56">
        <f>E32+E33</f>
        <v>9294.1544</v>
      </c>
      <c r="F34" s="56">
        <f aca="true" t="shared" si="12" ref="F34:P34">F32+F33</f>
        <v>13857.8504</v>
      </c>
      <c r="G34" s="56">
        <f t="shared" si="12"/>
        <v>11713.939999999999</v>
      </c>
      <c r="H34" s="56">
        <f t="shared" si="12"/>
        <v>11383.752799999998</v>
      </c>
      <c r="I34" s="56">
        <f t="shared" si="12"/>
        <v>9291.6992</v>
      </c>
      <c r="J34" s="56">
        <f t="shared" si="12"/>
        <v>8339.751199999999</v>
      </c>
      <c r="K34" s="56">
        <f t="shared" si="12"/>
        <v>9534.9128</v>
      </c>
      <c r="L34" s="56">
        <f t="shared" si="12"/>
        <v>8771.792</v>
      </c>
      <c r="M34" s="56">
        <f t="shared" si="12"/>
        <v>7364.0696</v>
      </c>
      <c r="N34" s="56">
        <f t="shared" si="12"/>
        <v>10793.0168</v>
      </c>
      <c r="O34" s="56">
        <f t="shared" si="12"/>
        <v>11661.115999999998</v>
      </c>
      <c r="P34" s="56">
        <f t="shared" si="12"/>
        <v>8582.072</v>
      </c>
      <c r="Q34" s="56"/>
      <c r="R34" s="57">
        <f t="shared" si="4"/>
        <v>120588.1272</v>
      </c>
      <c r="S34" s="20"/>
      <c r="X34" s="20"/>
    </row>
    <row r="35" spans="1:24" ht="18.75">
      <c r="A35" s="48"/>
      <c r="B35" s="49"/>
      <c r="D35" s="23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8"/>
      <c r="S35" s="22"/>
      <c r="X35" s="20"/>
    </row>
    <row r="36" spans="1:24" ht="18.75">
      <c r="A36" s="48">
        <v>4</v>
      </c>
      <c r="B36" s="49" t="str">
        <f>'Rate Comparison'!B36</f>
        <v>AES 3 Proposed</v>
      </c>
      <c r="C36" s="50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20"/>
      <c r="X36" s="20"/>
    </row>
    <row r="37" spans="1:19" ht="15" customHeight="1">
      <c r="A37" s="48"/>
      <c r="B37" s="64" t="str">
        <f>'Rate Comparison'!B37</f>
        <v>Service Charge</v>
      </c>
      <c r="D37" s="7">
        <f>'Rate Comparison'!D37</f>
        <v>40</v>
      </c>
      <c r="E37" s="56">
        <f>IF(E$7&gt;0,$D$37,0)</f>
        <v>40</v>
      </c>
      <c r="F37" s="56">
        <f aca="true" t="shared" si="13" ref="F37:P37">IF(F$7&gt;0,$D$37,0)</f>
        <v>40</v>
      </c>
      <c r="G37" s="56">
        <f t="shared" si="13"/>
        <v>40</v>
      </c>
      <c r="H37" s="56">
        <f t="shared" si="13"/>
        <v>40</v>
      </c>
      <c r="I37" s="56">
        <f t="shared" si="13"/>
        <v>40</v>
      </c>
      <c r="J37" s="56">
        <f t="shared" si="13"/>
        <v>40</v>
      </c>
      <c r="K37" s="56">
        <f t="shared" si="13"/>
        <v>40</v>
      </c>
      <c r="L37" s="56">
        <f t="shared" si="13"/>
        <v>40</v>
      </c>
      <c r="M37" s="56">
        <f t="shared" si="13"/>
        <v>40</v>
      </c>
      <c r="N37" s="56">
        <f t="shared" si="13"/>
        <v>40</v>
      </c>
      <c r="O37" s="56">
        <f t="shared" si="13"/>
        <v>40</v>
      </c>
      <c r="P37" s="56">
        <f t="shared" si="13"/>
        <v>40</v>
      </c>
      <c r="Q37" s="56"/>
      <c r="R37" s="56">
        <f t="shared" si="4"/>
        <v>480</v>
      </c>
      <c r="S37" s="20"/>
    </row>
    <row r="38" spans="1:19" ht="15.75" thickBot="1">
      <c r="A38" s="48"/>
      <c r="B38" s="64" t="str">
        <f>'Rate Comparison'!B38</f>
        <v>Energy Charge</v>
      </c>
      <c r="D38" s="8">
        <f>'Rate Comparison'!D38</f>
        <v>0.08231</v>
      </c>
      <c r="E38" s="56">
        <f aca="true" t="shared" si="14" ref="E38:P38">E7*$D$38</f>
        <v>10243.56181</v>
      </c>
      <c r="F38" s="56">
        <f t="shared" si="14"/>
        <v>15292.457209999999</v>
      </c>
      <c r="G38" s="56">
        <f t="shared" si="14"/>
        <v>12920.612249999998</v>
      </c>
      <c r="H38" s="56">
        <f t="shared" si="14"/>
        <v>12555.320469999999</v>
      </c>
      <c r="I38" s="56">
        <f t="shared" si="14"/>
        <v>10240.84558</v>
      </c>
      <c r="J38" s="56">
        <f t="shared" si="14"/>
        <v>9187.689129999999</v>
      </c>
      <c r="K38" s="56">
        <f t="shared" si="14"/>
        <v>10509.916969999998</v>
      </c>
      <c r="L38" s="56">
        <f t="shared" si="14"/>
        <v>9665.6633</v>
      </c>
      <c r="M38" s="56">
        <f t="shared" si="14"/>
        <v>8108.27579</v>
      </c>
      <c r="N38" s="56">
        <f t="shared" si="14"/>
        <v>11901.779069999999</v>
      </c>
      <c r="O38" s="56">
        <f t="shared" si="14"/>
        <v>12862.172149999999</v>
      </c>
      <c r="P38" s="56">
        <f t="shared" si="14"/>
        <v>9455.772799999999</v>
      </c>
      <c r="Q38" s="56"/>
      <c r="R38" s="56">
        <f t="shared" si="4"/>
        <v>132944.06652999998</v>
      </c>
      <c r="S38" s="20"/>
    </row>
    <row r="39" spans="1:19" ht="19.5" thickBot="1">
      <c r="A39" s="48"/>
      <c r="B39" s="49"/>
      <c r="D39" s="9" t="s">
        <v>24</v>
      </c>
      <c r="E39" s="56">
        <f aca="true" t="shared" si="15" ref="E39:P39">E37+E38</f>
        <v>10283.56181</v>
      </c>
      <c r="F39" s="56">
        <f t="shared" si="15"/>
        <v>15332.457209999999</v>
      </c>
      <c r="G39" s="56">
        <f t="shared" si="15"/>
        <v>12960.612249999998</v>
      </c>
      <c r="H39" s="56">
        <f t="shared" si="15"/>
        <v>12595.320469999999</v>
      </c>
      <c r="I39" s="56">
        <f t="shared" si="15"/>
        <v>10280.84558</v>
      </c>
      <c r="J39" s="56">
        <f t="shared" si="15"/>
        <v>9227.689129999999</v>
      </c>
      <c r="K39" s="56">
        <f t="shared" si="15"/>
        <v>10549.916969999998</v>
      </c>
      <c r="L39" s="56">
        <f t="shared" si="15"/>
        <v>9705.6633</v>
      </c>
      <c r="M39" s="56">
        <f t="shared" si="15"/>
        <v>8148.27579</v>
      </c>
      <c r="N39" s="56">
        <f t="shared" si="15"/>
        <v>11941.779069999999</v>
      </c>
      <c r="O39" s="56">
        <f t="shared" si="15"/>
        <v>12902.172149999999</v>
      </c>
      <c r="P39" s="56">
        <f t="shared" si="15"/>
        <v>9495.772799999999</v>
      </c>
      <c r="Q39" s="56"/>
      <c r="R39" s="57">
        <f t="shared" si="4"/>
        <v>133424.06652999998</v>
      </c>
      <c r="S39" s="20"/>
    </row>
    <row r="40" spans="1:19" ht="18.75">
      <c r="A40" s="48"/>
      <c r="B40" s="49"/>
      <c r="D40" s="2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8"/>
      <c r="S40" s="22"/>
    </row>
    <row r="41" spans="1:19" ht="18.75">
      <c r="A41" s="48">
        <v>5</v>
      </c>
      <c r="B41" s="49" t="str">
        <f>'Rate Comparison'!B41</f>
        <v>PS Sec Current</v>
      </c>
      <c r="C41" s="50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20"/>
    </row>
    <row r="42" spans="1:19" ht="15">
      <c r="A42" s="48"/>
      <c r="B42" s="64" t="str">
        <f>'Rate Comparison'!B42</f>
        <v>Service Charge</v>
      </c>
      <c r="D42" s="7">
        <f>'Rate Comparison'!D42</f>
        <v>90</v>
      </c>
      <c r="E42" s="56">
        <f>IF(E$7&gt;0,$D$42,0)</f>
        <v>90</v>
      </c>
      <c r="F42" s="56">
        <f aca="true" t="shared" si="16" ref="F42:P42">IF(F$7&gt;0,$D$42,0)</f>
        <v>90</v>
      </c>
      <c r="G42" s="56">
        <f t="shared" si="16"/>
        <v>90</v>
      </c>
      <c r="H42" s="56">
        <f t="shared" si="16"/>
        <v>90</v>
      </c>
      <c r="I42" s="56">
        <f t="shared" si="16"/>
        <v>90</v>
      </c>
      <c r="J42" s="56">
        <f t="shared" si="16"/>
        <v>90</v>
      </c>
      <c r="K42" s="56">
        <f t="shared" si="16"/>
        <v>90</v>
      </c>
      <c r="L42" s="56">
        <f t="shared" si="16"/>
        <v>90</v>
      </c>
      <c r="M42" s="56">
        <f t="shared" si="16"/>
        <v>90</v>
      </c>
      <c r="N42" s="56">
        <f t="shared" si="16"/>
        <v>90</v>
      </c>
      <c r="O42" s="56">
        <f t="shared" si="16"/>
        <v>90</v>
      </c>
      <c r="P42" s="56">
        <f t="shared" si="16"/>
        <v>90</v>
      </c>
      <c r="Q42" s="56"/>
      <c r="R42" s="56">
        <f t="shared" si="4"/>
        <v>1080</v>
      </c>
      <c r="S42" s="20"/>
    </row>
    <row r="43" spans="1:19" ht="15">
      <c r="A43" s="48"/>
      <c r="B43" s="64" t="str">
        <f>'Rate Comparison'!B43</f>
        <v>Energy Charge</v>
      </c>
      <c r="D43" s="8">
        <f>'Rate Comparison'!D43</f>
        <v>0.03564</v>
      </c>
      <c r="E43" s="56">
        <f aca="true" t="shared" si="17" ref="E43:P43">$D$43*E7</f>
        <v>4435.43364</v>
      </c>
      <c r="F43" s="56">
        <f t="shared" si="17"/>
        <v>6621.59124</v>
      </c>
      <c r="G43" s="56">
        <f t="shared" si="17"/>
        <v>5594.589</v>
      </c>
      <c r="H43" s="56">
        <f t="shared" si="17"/>
        <v>5436.41868</v>
      </c>
      <c r="I43" s="56">
        <f t="shared" si="17"/>
        <v>4434.25752</v>
      </c>
      <c r="J43" s="56">
        <f t="shared" si="17"/>
        <v>3978.24372</v>
      </c>
      <c r="K43" s="56">
        <f t="shared" si="17"/>
        <v>4550.764679999999</v>
      </c>
      <c r="L43" s="56">
        <f t="shared" si="17"/>
        <v>4185.205199999999</v>
      </c>
      <c r="M43" s="56">
        <f t="shared" si="17"/>
        <v>3510.86076</v>
      </c>
      <c r="N43" s="56">
        <f t="shared" si="17"/>
        <v>5153.43708</v>
      </c>
      <c r="O43" s="56">
        <f t="shared" si="17"/>
        <v>5569.2846</v>
      </c>
      <c r="P43" s="56">
        <f t="shared" si="17"/>
        <v>4094.3232</v>
      </c>
      <c r="Q43" s="56"/>
      <c r="R43" s="56">
        <f t="shared" si="4"/>
        <v>57564.40931999999</v>
      </c>
      <c r="S43" s="20"/>
    </row>
    <row r="44" spans="1:19" ht="30">
      <c r="A44" s="48"/>
      <c r="B44" s="64" t="str">
        <f>'Rate Comparison'!B44</f>
        <v>Demand Charge 
(May through September)</v>
      </c>
      <c r="C44" s="5"/>
      <c r="D44" s="7">
        <f>'Rate Comparison'!D44</f>
        <v>15.3</v>
      </c>
      <c r="E44" s="56">
        <f>E10*$D$44</f>
        <v>6341.85</v>
      </c>
      <c r="F44" s="56">
        <f>F10*$D$44</f>
        <v>8503.74</v>
      </c>
      <c r="G44" s="56">
        <f>G10*$D$44</f>
        <v>7923.87</v>
      </c>
      <c r="H44" s="56"/>
      <c r="I44" s="56"/>
      <c r="J44" s="56"/>
      <c r="K44" s="56"/>
      <c r="L44" s="56"/>
      <c r="M44" s="56"/>
      <c r="N44" s="56"/>
      <c r="O44" s="56">
        <f>O10*$D$44</f>
        <v>8020.260000000001</v>
      </c>
      <c r="P44" s="56">
        <f>P10*$D$44</f>
        <v>6025.14</v>
      </c>
      <c r="Q44" s="56"/>
      <c r="R44" s="56">
        <f t="shared" si="4"/>
        <v>36814.86</v>
      </c>
      <c r="S44" s="20"/>
    </row>
    <row r="45" spans="1:19" ht="15">
      <c r="A45" s="48"/>
      <c r="B45" s="64" t="str">
        <f>'Rate Comparison'!B45</f>
        <v>      Min Applied</v>
      </c>
      <c r="C45" s="5"/>
      <c r="D45" s="7"/>
      <c r="E45" s="56">
        <f>IF(E10&lt;(0.5*$B$10),(0.5*$B$10*$D$44-E10*$D$44),0)</f>
        <v>0</v>
      </c>
      <c r="F45" s="56">
        <f>IF(F10&lt;(0.5*$B$10),(0.5*$B$10*$D$44-F10*$D$44),0)</f>
        <v>0</v>
      </c>
      <c r="G45" s="56">
        <f>IF(G10&lt;(0.5*$B$10),(0.5*$B$10*$D$44-G10*$D$44),0)</f>
        <v>0</v>
      </c>
      <c r="H45" s="56"/>
      <c r="I45" s="56"/>
      <c r="J45" s="56"/>
      <c r="K45" s="56"/>
      <c r="L45" s="56"/>
      <c r="M45" s="56"/>
      <c r="N45" s="56"/>
      <c r="O45" s="56">
        <f>IF(O10&lt;(0.5*$B$10),(0.5*$B$10*$D$44-O10*$D$44),0)</f>
        <v>0</v>
      </c>
      <c r="P45" s="56">
        <f>IF(P10&lt;(0.5*$B$10),(0.5*$B$10*$D$44-P10*$D$44),0)</f>
        <v>0</v>
      </c>
      <c r="Q45" s="56"/>
      <c r="R45" s="56">
        <f t="shared" si="4"/>
        <v>0</v>
      </c>
      <c r="S45" s="20"/>
    </row>
    <row r="46" spans="1:19" ht="30">
      <c r="A46" s="48"/>
      <c r="B46" s="64" t="str">
        <f>'Rate Comparison'!B46</f>
        <v>Demand Charge 
(October through April)</v>
      </c>
      <c r="C46" s="5"/>
      <c r="D46" s="7">
        <f>'Rate Comparison'!D46</f>
        <v>13.2</v>
      </c>
      <c r="E46" s="56"/>
      <c r="F46" s="56"/>
      <c r="G46" s="56"/>
      <c r="H46" s="56">
        <f>H10*$D$46</f>
        <v>6144.599999999999</v>
      </c>
      <c r="I46" s="56">
        <f aca="true" t="shared" si="18" ref="I46:N46">I10*$D$46</f>
        <v>5904.36</v>
      </c>
      <c r="J46" s="56">
        <f t="shared" si="18"/>
        <v>4984.32</v>
      </c>
      <c r="K46" s="56">
        <f t="shared" si="18"/>
        <v>4847.04</v>
      </c>
      <c r="L46" s="56">
        <f t="shared" si="18"/>
        <v>4965.839999999999</v>
      </c>
      <c r="M46" s="56">
        <f t="shared" si="18"/>
        <v>6658.079999999999</v>
      </c>
      <c r="N46" s="56">
        <f t="shared" si="18"/>
        <v>6885.12</v>
      </c>
      <c r="O46" s="56"/>
      <c r="P46" s="56"/>
      <c r="Q46" s="56"/>
      <c r="R46" s="56">
        <f t="shared" si="4"/>
        <v>40389.36</v>
      </c>
      <c r="S46" s="20"/>
    </row>
    <row r="47" spans="1:24" ht="15">
      <c r="A47" s="48"/>
      <c r="B47" s="64" t="str">
        <f>'Rate Comparison'!B47</f>
        <v>      Min Applied</v>
      </c>
      <c r="C47" s="5"/>
      <c r="D47" s="7"/>
      <c r="E47" s="56"/>
      <c r="F47" s="56"/>
      <c r="G47" s="56"/>
      <c r="H47" s="56">
        <f>IF(H10&lt;(0.5*$B$10),(0.5*$B$10*$D$46-H10*$D$46),0)</f>
        <v>0</v>
      </c>
      <c r="I47" s="56">
        <f aca="true" t="shared" si="19" ref="I47:N47">IF(I10&lt;(0.5*$B$10),(0.5*$B$10*$D$46-I10*$D$46),0)</f>
        <v>0</v>
      </c>
      <c r="J47" s="56">
        <f t="shared" si="19"/>
        <v>0</v>
      </c>
      <c r="K47" s="56">
        <f t="shared" si="19"/>
        <v>0</v>
      </c>
      <c r="L47" s="56">
        <f t="shared" si="19"/>
        <v>0</v>
      </c>
      <c r="M47" s="56">
        <f t="shared" si="19"/>
        <v>0</v>
      </c>
      <c r="N47" s="56">
        <f t="shared" si="19"/>
        <v>0</v>
      </c>
      <c r="O47" s="56"/>
      <c r="P47" s="56"/>
      <c r="Q47" s="56"/>
      <c r="R47" s="56">
        <f t="shared" si="4"/>
        <v>0</v>
      </c>
      <c r="S47" s="20"/>
      <c r="X47" s="20"/>
    </row>
    <row r="48" spans="1:24" ht="15.75" thickBot="1">
      <c r="A48" s="48"/>
      <c r="B48" s="64" t="str">
        <f>'Rate Comparison'!B48</f>
        <v>PF Penalty</v>
      </c>
      <c r="C48" s="5"/>
      <c r="D48" s="7"/>
      <c r="E48" s="56">
        <f>IF(E$13&gt;=90,0,90/E$13*$D$44*E10-E$44)</f>
        <v>0</v>
      </c>
      <c r="F48" s="56">
        <f>IF(F$13&gt;=90,0,90/F$13*$D$44*F10-F$44)</f>
        <v>0</v>
      </c>
      <c r="G48" s="56">
        <f>IF(G$13&gt;=90,0,90/G$13*$D$44*G10-G$44)</f>
        <v>0</v>
      </c>
      <c r="H48" s="56">
        <f>IF(H$13&gt;=90,0,90/H$13*$D$44*H10-H$46)</f>
        <v>0</v>
      </c>
      <c r="I48" s="56">
        <f aca="true" t="shared" si="20" ref="I48:N48">IF(I$13&gt;=90,0,90/I$13*$D$44*I10-I$46)</f>
        <v>0</v>
      </c>
      <c r="J48" s="56">
        <f t="shared" si="20"/>
        <v>0</v>
      </c>
      <c r="K48" s="56">
        <f t="shared" si="20"/>
        <v>0</v>
      </c>
      <c r="L48" s="56">
        <f t="shared" si="20"/>
        <v>0</v>
      </c>
      <c r="M48" s="56">
        <f t="shared" si="20"/>
        <v>0</v>
      </c>
      <c r="N48" s="56">
        <f t="shared" si="20"/>
        <v>0</v>
      </c>
      <c r="O48" s="56">
        <f>IF(O$13&gt;=90,0,90/O$13*$D$44*O10-O$44)</f>
        <v>0</v>
      </c>
      <c r="P48" s="56">
        <f>IF(P$13&gt;=90,0,90/P$13*$D$44*P10-P$44)</f>
        <v>0</v>
      </c>
      <c r="Q48" s="56"/>
      <c r="R48" s="56">
        <f t="shared" si="4"/>
        <v>0</v>
      </c>
      <c r="S48" s="22"/>
      <c r="X48" s="20"/>
    </row>
    <row r="49" spans="1:24" ht="19.5" thickBot="1">
      <c r="A49" s="48"/>
      <c r="B49" s="49"/>
      <c r="D49" s="9" t="s">
        <v>24</v>
      </c>
      <c r="E49" s="56">
        <f>SUM(E42:E48)</f>
        <v>10867.283640000001</v>
      </c>
      <c r="F49" s="56">
        <f aca="true" t="shared" si="21" ref="F49:P49">SUM(F42:F48)</f>
        <v>15215.33124</v>
      </c>
      <c r="G49" s="56">
        <f t="shared" si="21"/>
        <v>13608.458999999999</v>
      </c>
      <c r="H49" s="56">
        <f t="shared" si="21"/>
        <v>11671.01868</v>
      </c>
      <c r="I49" s="56">
        <f t="shared" si="21"/>
        <v>10428.61752</v>
      </c>
      <c r="J49" s="56">
        <f t="shared" si="21"/>
        <v>9052.56372</v>
      </c>
      <c r="K49" s="56">
        <f t="shared" si="21"/>
        <v>9487.80468</v>
      </c>
      <c r="L49" s="56">
        <f t="shared" si="21"/>
        <v>9241.045199999999</v>
      </c>
      <c r="M49" s="56">
        <f t="shared" si="21"/>
        <v>10258.94076</v>
      </c>
      <c r="N49" s="56">
        <f t="shared" si="21"/>
        <v>12128.557079999999</v>
      </c>
      <c r="O49" s="56">
        <f t="shared" si="21"/>
        <v>13679.544600000001</v>
      </c>
      <c r="P49" s="56">
        <f t="shared" si="21"/>
        <v>10209.4632</v>
      </c>
      <c r="Q49" s="56"/>
      <c r="R49" s="57">
        <f t="shared" si="4"/>
        <v>135848.62931999998</v>
      </c>
      <c r="S49" s="20"/>
      <c r="X49" s="20"/>
    </row>
    <row r="50" spans="1:24" ht="18.75">
      <c r="A50" s="48"/>
      <c r="B50" s="49"/>
      <c r="D50" s="23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8"/>
      <c r="S50" s="20"/>
      <c r="X50" s="20"/>
    </row>
    <row r="51" spans="1:24" ht="18.75">
      <c r="A51" s="48">
        <v>6</v>
      </c>
      <c r="B51" s="49" t="str">
        <f>'Rate Comparison'!B51</f>
        <v>PS Proposed</v>
      </c>
      <c r="C51" s="47"/>
      <c r="D51" s="51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20"/>
      <c r="X51" s="20"/>
    </row>
    <row r="52" spans="1:24" ht="15">
      <c r="A52" s="48"/>
      <c r="B52" s="64" t="str">
        <f>'Rate Comparison'!B52</f>
        <v>Service Charge</v>
      </c>
      <c r="D52" s="7">
        <f>'Rate Comparison'!D52</f>
        <v>90</v>
      </c>
      <c r="E52" s="56">
        <f>IF(E$7&gt;0,$D$52,0)</f>
        <v>90</v>
      </c>
      <c r="F52" s="56">
        <f aca="true" t="shared" si="22" ref="F52:P52">IF(F$7&gt;0,$D$52,0)</f>
        <v>90</v>
      </c>
      <c r="G52" s="56">
        <f t="shared" si="22"/>
        <v>90</v>
      </c>
      <c r="H52" s="56">
        <f t="shared" si="22"/>
        <v>90</v>
      </c>
      <c r="I52" s="56">
        <f t="shared" si="22"/>
        <v>90</v>
      </c>
      <c r="J52" s="56">
        <f t="shared" si="22"/>
        <v>90</v>
      </c>
      <c r="K52" s="56">
        <f t="shared" si="22"/>
        <v>90</v>
      </c>
      <c r="L52" s="56">
        <f t="shared" si="22"/>
        <v>90</v>
      </c>
      <c r="M52" s="56">
        <f t="shared" si="22"/>
        <v>90</v>
      </c>
      <c r="N52" s="56">
        <f t="shared" si="22"/>
        <v>90</v>
      </c>
      <c r="O52" s="56">
        <f t="shared" si="22"/>
        <v>90</v>
      </c>
      <c r="P52" s="56">
        <f t="shared" si="22"/>
        <v>90</v>
      </c>
      <c r="Q52" s="56"/>
      <c r="R52" s="56">
        <f t="shared" si="4"/>
        <v>1080</v>
      </c>
      <c r="S52" s="20"/>
      <c r="X52" s="20"/>
    </row>
    <row r="53" spans="1:24" ht="15">
      <c r="A53" s="48"/>
      <c r="B53" s="64" t="str">
        <f>'Rate Comparison'!B53</f>
        <v>Energy Charge</v>
      </c>
      <c r="D53" s="8">
        <f>'Rate Comparison'!D53</f>
        <v>0.0357</v>
      </c>
      <c r="E53" s="56">
        <f aca="true" t="shared" si="23" ref="E53:P53">$D$53*E7</f>
        <v>4442.9007</v>
      </c>
      <c r="F53" s="56">
        <f t="shared" si="23"/>
        <v>6632.738700000001</v>
      </c>
      <c r="G53" s="56">
        <f t="shared" si="23"/>
        <v>5604.007500000001</v>
      </c>
      <c r="H53" s="56">
        <f t="shared" si="23"/>
        <v>5445.570900000001</v>
      </c>
      <c r="I53" s="56">
        <f t="shared" si="23"/>
        <v>4441.7226</v>
      </c>
      <c r="J53" s="56">
        <f t="shared" si="23"/>
        <v>3984.9411000000005</v>
      </c>
      <c r="K53" s="56">
        <f t="shared" si="23"/>
        <v>4558.4259</v>
      </c>
      <c r="L53" s="56">
        <f t="shared" si="23"/>
        <v>4192.251</v>
      </c>
      <c r="M53" s="56">
        <f t="shared" si="23"/>
        <v>3516.7713000000003</v>
      </c>
      <c r="N53" s="56">
        <f t="shared" si="23"/>
        <v>5162.1129</v>
      </c>
      <c r="O53" s="56">
        <f t="shared" si="23"/>
        <v>5578.6605</v>
      </c>
      <c r="P53" s="56">
        <f t="shared" si="23"/>
        <v>4101.216</v>
      </c>
      <c r="Q53" s="56"/>
      <c r="R53" s="56">
        <f t="shared" si="4"/>
        <v>57661.31909999999</v>
      </c>
      <c r="S53" s="20"/>
      <c r="X53" s="20"/>
    </row>
    <row r="54" spans="1:19" ht="30">
      <c r="A54" s="48"/>
      <c r="B54" s="64" t="str">
        <f>'Rate Comparison'!B54</f>
        <v>Demand Charge 
(May through September)</v>
      </c>
      <c r="C54" s="5"/>
      <c r="D54" s="7">
        <f>'Rate Comparison'!D54</f>
        <v>18.01</v>
      </c>
      <c r="E54" s="56">
        <f>E10*$D$54</f>
        <v>7465.145</v>
      </c>
      <c r="F54" s="56">
        <f>F10*$D$54</f>
        <v>10009.958</v>
      </c>
      <c r="G54" s="56">
        <f>G10*$D$54</f>
        <v>9327.379</v>
      </c>
      <c r="H54" s="56"/>
      <c r="I54" s="56"/>
      <c r="J54" s="56"/>
      <c r="K54" s="56"/>
      <c r="L54" s="56"/>
      <c r="M54" s="56"/>
      <c r="N54" s="56"/>
      <c r="O54" s="56">
        <f>$D$54*O10</f>
        <v>9440.842000000002</v>
      </c>
      <c r="P54" s="56">
        <f>$D$54*P10</f>
        <v>7092.338000000001</v>
      </c>
      <c r="Q54" s="56"/>
      <c r="R54" s="56">
        <f t="shared" si="4"/>
        <v>43335.66200000001</v>
      </c>
      <c r="S54" s="20"/>
    </row>
    <row r="55" spans="1:19" ht="15">
      <c r="A55" s="48"/>
      <c r="B55" s="64" t="str">
        <f>'Rate Comparison'!B55</f>
        <v>      Min Applied</v>
      </c>
      <c r="C55" s="5"/>
      <c r="D55" s="7"/>
      <c r="E55" s="56">
        <f>IF(E10&lt;(0.5*$B$10),(0.5*$B$10*$D$54-E10*$D$54),0)</f>
        <v>0</v>
      </c>
      <c r="F55" s="56">
        <f>IF(F10&lt;(0.5*$B$10),(0.5*$B$10*$D$54-F10*$D$54),0)</f>
        <v>0</v>
      </c>
      <c r="G55" s="56">
        <f>IF(G10&lt;(0.5*$B$10),(0.5*$B$10*$D$54-G10*$D$54),0)</f>
        <v>0</v>
      </c>
      <c r="H55" s="56"/>
      <c r="I55" s="56"/>
      <c r="J55" s="56"/>
      <c r="K55" s="56"/>
      <c r="L55" s="56"/>
      <c r="M55" s="56"/>
      <c r="N55" s="56"/>
      <c r="O55" s="56">
        <f>IF(O10&lt;(0.5*$B$10),(0.5*$B$10*$D$54-O10*$D$54),0)</f>
        <v>0</v>
      </c>
      <c r="P55" s="56">
        <f>IF(P10&lt;(0.5*$B$10),(0.5*$B$10*$D$54-P10*$D$54),0)</f>
        <v>0</v>
      </c>
      <c r="Q55" s="56"/>
      <c r="R55" s="56">
        <f t="shared" si="4"/>
        <v>0</v>
      </c>
      <c r="S55" s="20"/>
    </row>
    <row r="56" spans="1:19" ht="30">
      <c r="A56" s="48"/>
      <c r="B56" s="64" t="str">
        <f>'Rate Comparison'!B56</f>
        <v>Demand Charge 
(October through April)</v>
      </c>
      <c r="C56" s="5"/>
      <c r="D56" s="7">
        <f>'Rate Comparison'!D56</f>
        <v>15.91</v>
      </c>
      <c r="E56" s="56"/>
      <c r="F56" s="56"/>
      <c r="G56" s="56"/>
      <c r="H56" s="56">
        <f>H10*$D$56</f>
        <v>7406.1050000000005</v>
      </c>
      <c r="I56" s="56">
        <f aca="true" t="shared" si="24" ref="I56:N56">I10*$D$56</f>
        <v>7116.543000000001</v>
      </c>
      <c r="J56" s="56">
        <f t="shared" si="24"/>
        <v>6007.616</v>
      </c>
      <c r="K56" s="56">
        <f t="shared" si="24"/>
        <v>5842.152</v>
      </c>
      <c r="L56" s="56">
        <f t="shared" si="24"/>
        <v>5985.342</v>
      </c>
      <c r="M56" s="56">
        <f t="shared" si="24"/>
        <v>8025.004</v>
      </c>
      <c r="N56" s="56">
        <f t="shared" si="24"/>
        <v>8298.656</v>
      </c>
      <c r="O56" s="56"/>
      <c r="P56" s="56"/>
      <c r="Q56" s="56"/>
      <c r="R56" s="56">
        <f t="shared" si="4"/>
        <v>48681.418000000005</v>
      </c>
      <c r="S56" s="22"/>
    </row>
    <row r="57" spans="1:19" ht="15">
      <c r="A57" s="48"/>
      <c r="B57" s="64" t="str">
        <f>'Rate Comparison'!B57</f>
        <v>      Min Applied</v>
      </c>
      <c r="C57" s="5"/>
      <c r="D57" s="7"/>
      <c r="E57" s="56"/>
      <c r="F57" s="56"/>
      <c r="G57" s="56"/>
      <c r="H57" s="56">
        <f>IF(H10&lt;(0.5*$B$10),(0.5*$B$10*$D$56-H10*$D$56),0)</f>
        <v>0</v>
      </c>
      <c r="I57" s="56">
        <f aca="true" t="shared" si="25" ref="I57:N57">IF(I10&lt;(0.5*$B$10),(0.5*$B$10*$D$56-I10*$D$56),0)</f>
        <v>0</v>
      </c>
      <c r="J57" s="56">
        <f t="shared" si="25"/>
        <v>0</v>
      </c>
      <c r="K57" s="56">
        <f t="shared" si="25"/>
        <v>0</v>
      </c>
      <c r="L57" s="56">
        <f t="shared" si="25"/>
        <v>0</v>
      </c>
      <c r="M57" s="56">
        <f t="shared" si="25"/>
        <v>0</v>
      </c>
      <c r="N57" s="56">
        <f t="shared" si="25"/>
        <v>0</v>
      </c>
      <c r="O57" s="56"/>
      <c r="P57" s="56"/>
      <c r="Q57" s="56"/>
      <c r="R57" s="56">
        <f t="shared" si="4"/>
        <v>0</v>
      </c>
      <c r="S57" s="20"/>
    </row>
    <row r="58" spans="1:19" ht="15.75" thickBot="1">
      <c r="A58" s="48"/>
      <c r="B58" s="64" t="str">
        <f>'Rate Comparison'!B58</f>
        <v>PF Penalty</v>
      </c>
      <c r="C58" s="5"/>
      <c r="D58" s="7"/>
      <c r="E58" s="56">
        <f>IF(E$13&gt;=90,0,90/E$13*$D$54*E10-E54)</f>
        <v>0</v>
      </c>
      <c r="F58" s="56">
        <f>IF(F$13&gt;=90,0,90/F$13*$D$54*F10-F54)</f>
        <v>0</v>
      </c>
      <c r="G58" s="56">
        <f>IF(G$13&gt;=90,0,90/G$13*$D$54*G10-G54)</f>
        <v>0</v>
      </c>
      <c r="H58" s="56">
        <f>IF(H$13&gt;=90,0,90/H$13*$D$56*H10-H56)</f>
        <v>0</v>
      </c>
      <c r="I58" s="56">
        <f aca="true" t="shared" si="26" ref="I58:N58">IF(I$13&gt;=90,0,90/I$13*$D$56*I10-I56)</f>
        <v>0</v>
      </c>
      <c r="J58" s="56">
        <f t="shared" si="26"/>
        <v>0</v>
      </c>
      <c r="K58" s="56">
        <f t="shared" si="26"/>
        <v>0</v>
      </c>
      <c r="L58" s="56">
        <f t="shared" si="26"/>
        <v>0</v>
      </c>
      <c r="M58" s="56">
        <f t="shared" si="26"/>
        <v>0</v>
      </c>
      <c r="N58" s="56">
        <f t="shared" si="26"/>
        <v>0</v>
      </c>
      <c r="O58" s="56">
        <f>IF(O$13&gt;=90,0,90/O$13*$D$54*O10-O54)</f>
        <v>0</v>
      </c>
      <c r="P58" s="56">
        <f>IF(P$13&gt;=90,0,90/P$13*$D$54*P10-P54)</f>
        <v>0</v>
      </c>
      <c r="Q58" s="56"/>
      <c r="R58" s="56">
        <f t="shared" si="4"/>
        <v>0</v>
      </c>
      <c r="S58" s="20"/>
    </row>
    <row r="59" spans="1:19" ht="19.5" thickBot="1">
      <c r="A59" s="48"/>
      <c r="B59" s="49"/>
      <c r="D59" s="9" t="s">
        <v>24</v>
      </c>
      <c r="E59" s="56">
        <f>SUM(E52:E58)</f>
        <v>11998.0457</v>
      </c>
      <c r="F59" s="56">
        <f aca="true" t="shared" si="27" ref="F59:P59">SUM(F52:F58)</f>
        <v>16732.6967</v>
      </c>
      <c r="G59" s="56">
        <f t="shared" si="27"/>
        <v>15021.3865</v>
      </c>
      <c r="H59" s="56">
        <f t="shared" si="27"/>
        <v>12941.675900000002</v>
      </c>
      <c r="I59" s="56">
        <f t="shared" si="27"/>
        <v>11648.2656</v>
      </c>
      <c r="J59" s="56">
        <f t="shared" si="27"/>
        <v>10082.5571</v>
      </c>
      <c r="K59" s="56">
        <f t="shared" si="27"/>
        <v>10490.5779</v>
      </c>
      <c r="L59" s="56">
        <f t="shared" si="27"/>
        <v>10267.593</v>
      </c>
      <c r="M59" s="56">
        <f t="shared" si="27"/>
        <v>11631.775300000001</v>
      </c>
      <c r="N59" s="56">
        <f t="shared" si="27"/>
        <v>13550.768900000001</v>
      </c>
      <c r="O59" s="56">
        <f t="shared" si="27"/>
        <v>15109.502500000002</v>
      </c>
      <c r="P59" s="56">
        <f t="shared" si="27"/>
        <v>11283.554</v>
      </c>
      <c r="Q59" s="56"/>
      <c r="R59" s="57">
        <f t="shared" si="4"/>
        <v>150758.39910000004</v>
      </c>
      <c r="S59" s="20"/>
    </row>
    <row r="60" spans="1:19" ht="18.75">
      <c r="A60" s="48"/>
      <c r="B60" s="49"/>
      <c r="D60" s="23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8"/>
      <c r="S60" s="20"/>
    </row>
    <row r="61" spans="1:19" ht="18.75">
      <c r="A61" s="48">
        <v>7</v>
      </c>
      <c r="B61" s="49" t="str">
        <f>'Rate Comparison'!B61</f>
        <v>TODS Current</v>
      </c>
      <c r="C61" s="50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20"/>
    </row>
    <row r="62" spans="1:19" ht="15">
      <c r="A62" s="48"/>
      <c r="B62" s="64" t="str">
        <f>'Rate Comparison'!B62</f>
        <v>Service Charge</v>
      </c>
      <c r="D62" s="7">
        <f>'Rate Comparison'!D62</f>
        <v>200</v>
      </c>
      <c r="E62" s="56">
        <f>IF(E$7&gt;0,$D$62,0)</f>
        <v>200</v>
      </c>
      <c r="F62" s="56">
        <f aca="true" t="shared" si="28" ref="F62:P62">IF(F$7&gt;0,$D$62,0)</f>
        <v>200</v>
      </c>
      <c r="G62" s="56">
        <f t="shared" si="28"/>
        <v>200</v>
      </c>
      <c r="H62" s="56">
        <f t="shared" si="28"/>
        <v>200</v>
      </c>
      <c r="I62" s="56">
        <f t="shared" si="28"/>
        <v>200</v>
      </c>
      <c r="J62" s="56">
        <f t="shared" si="28"/>
        <v>200</v>
      </c>
      <c r="K62" s="56">
        <f t="shared" si="28"/>
        <v>200</v>
      </c>
      <c r="L62" s="56">
        <f t="shared" si="28"/>
        <v>200</v>
      </c>
      <c r="M62" s="56">
        <f t="shared" si="28"/>
        <v>200</v>
      </c>
      <c r="N62" s="56">
        <f t="shared" si="28"/>
        <v>200</v>
      </c>
      <c r="O62" s="56">
        <f t="shared" si="28"/>
        <v>200</v>
      </c>
      <c r="P62" s="56">
        <f t="shared" si="28"/>
        <v>200</v>
      </c>
      <c r="Q62" s="56"/>
      <c r="R62" s="56">
        <f aca="true" t="shared" si="29" ref="R62:R71">SUM(E62:P62)</f>
        <v>2400</v>
      </c>
      <c r="S62" s="20"/>
    </row>
    <row r="63" spans="1:19" ht="15">
      <c r="A63" s="48"/>
      <c r="B63" s="64" t="str">
        <f>'Rate Comparison'!B63</f>
        <v>Energy Charge</v>
      </c>
      <c r="D63" s="8">
        <f>'Rate Comparison'!D63</f>
        <v>0.03773</v>
      </c>
      <c r="E63" s="56">
        <f aca="true" t="shared" si="30" ref="E63:P63">$D$63*E7</f>
        <v>4695.53623</v>
      </c>
      <c r="F63" s="56">
        <f t="shared" si="30"/>
        <v>7009.89443</v>
      </c>
      <c r="G63" s="56">
        <f t="shared" si="30"/>
        <v>5922.66675</v>
      </c>
      <c r="H63" s="56">
        <f t="shared" si="30"/>
        <v>5755.22101</v>
      </c>
      <c r="I63" s="56">
        <f t="shared" si="30"/>
        <v>4694.29114</v>
      </c>
      <c r="J63" s="56">
        <f t="shared" si="30"/>
        <v>4211.53579</v>
      </c>
      <c r="K63" s="56">
        <f t="shared" si="30"/>
        <v>4817.63051</v>
      </c>
      <c r="L63" s="56">
        <f t="shared" si="30"/>
        <v>4430.6339</v>
      </c>
      <c r="M63" s="56">
        <f t="shared" si="30"/>
        <v>3716.74457</v>
      </c>
      <c r="N63" s="56">
        <f t="shared" si="30"/>
        <v>5455.64481</v>
      </c>
      <c r="O63" s="56">
        <f t="shared" si="30"/>
        <v>5895.87845</v>
      </c>
      <c r="P63" s="56">
        <f t="shared" si="30"/>
        <v>4334.4224</v>
      </c>
      <c r="Q63" s="56"/>
      <c r="R63" s="56">
        <f t="shared" si="29"/>
        <v>60940.09999000001</v>
      </c>
      <c r="S63" s="20"/>
    </row>
    <row r="64" spans="1:19" ht="15">
      <c r="A64" s="48"/>
      <c r="B64" s="64" t="str">
        <f>'Rate Comparison'!B64</f>
        <v>Peak Demand</v>
      </c>
      <c r="D64" s="7">
        <f>'Rate Comparison'!D64</f>
        <v>4.55</v>
      </c>
      <c r="E64" s="56">
        <f aca="true" t="shared" si="31" ref="E64:P64">$D$64*E10</f>
        <v>1885.975</v>
      </c>
      <c r="F64" s="56">
        <f t="shared" si="31"/>
        <v>2528.89</v>
      </c>
      <c r="G64" s="56">
        <f t="shared" si="31"/>
        <v>2356.4449999999997</v>
      </c>
      <c r="H64" s="56">
        <f t="shared" si="31"/>
        <v>2118.025</v>
      </c>
      <c r="I64" s="56">
        <f t="shared" si="31"/>
        <v>2035.215</v>
      </c>
      <c r="J64" s="56">
        <f t="shared" si="31"/>
        <v>1718.08</v>
      </c>
      <c r="K64" s="56">
        <f t="shared" si="31"/>
        <v>1670.76</v>
      </c>
      <c r="L64" s="56">
        <f t="shared" si="31"/>
        <v>1711.7099999999998</v>
      </c>
      <c r="M64" s="56">
        <f t="shared" si="31"/>
        <v>2295.02</v>
      </c>
      <c r="N64" s="56">
        <f t="shared" si="31"/>
        <v>2373.28</v>
      </c>
      <c r="O64" s="56">
        <f t="shared" si="31"/>
        <v>2385.11</v>
      </c>
      <c r="P64" s="56">
        <f t="shared" si="31"/>
        <v>1791.79</v>
      </c>
      <c r="Q64" s="56"/>
      <c r="R64" s="56">
        <f t="shared" si="29"/>
        <v>24870.3</v>
      </c>
      <c r="S64" s="20"/>
    </row>
    <row r="65" spans="1:19" ht="15">
      <c r="A65" s="48"/>
      <c r="B65" s="64" t="str">
        <f>'Rate Comparison'!B65</f>
        <v>      Min Applied</v>
      </c>
      <c r="C65" s="5"/>
      <c r="D65" s="7"/>
      <c r="E65" s="56">
        <f>IF(E10&lt;(0.5*$B$10),(0.5*$B$10*$D$64-E10*$D$64),0)</f>
        <v>0</v>
      </c>
      <c r="F65" s="56">
        <f aca="true" t="shared" si="32" ref="F65:P65">IF(F10&lt;(0.5*$B$10),(0.5*$B$10*$D$64-F10*$D$64),0)</f>
        <v>0</v>
      </c>
      <c r="G65" s="56">
        <f t="shared" si="32"/>
        <v>0</v>
      </c>
      <c r="H65" s="56">
        <f t="shared" si="32"/>
        <v>0</v>
      </c>
      <c r="I65" s="56">
        <f t="shared" si="32"/>
        <v>0</v>
      </c>
      <c r="J65" s="56">
        <f t="shared" si="32"/>
        <v>0</v>
      </c>
      <c r="K65" s="56">
        <f t="shared" si="32"/>
        <v>0</v>
      </c>
      <c r="L65" s="56">
        <f t="shared" si="32"/>
        <v>0</v>
      </c>
      <c r="M65" s="56">
        <f t="shared" si="32"/>
        <v>0</v>
      </c>
      <c r="N65" s="56">
        <f t="shared" si="32"/>
        <v>0</v>
      </c>
      <c r="O65" s="56">
        <f t="shared" si="32"/>
        <v>0</v>
      </c>
      <c r="P65" s="56">
        <f t="shared" si="32"/>
        <v>0</v>
      </c>
      <c r="Q65" s="56"/>
      <c r="R65" s="56">
        <f t="shared" si="29"/>
        <v>0</v>
      </c>
      <c r="S65" s="22"/>
    </row>
    <row r="66" spans="1:19" ht="15">
      <c r="A66" s="48"/>
      <c r="B66" s="64" t="str">
        <f>'Rate Comparison'!B66</f>
        <v>Intermediate Demand</v>
      </c>
      <c r="D66" s="7">
        <f>'Rate Comparison'!D66</f>
        <v>2.95</v>
      </c>
      <c r="E66" s="56">
        <f aca="true" t="shared" si="33" ref="E66:P66">$D$66*E11</f>
        <v>1222.775</v>
      </c>
      <c r="F66" s="56">
        <f t="shared" si="33"/>
        <v>1639.61</v>
      </c>
      <c r="G66" s="56">
        <f t="shared" si="33"/>
        <v>1527.805</v>
      </c>
      <c r="H66" s="56">
        <f t="shared" si="33"/>
        <v>1373.2250000000001</v>
      </c>
      <c r="I66" s="56">
        <f t="shared" si="33"/>
        <v>1319.535</v>
      </c>
      <c r="J66" s="56">
        <f t="shared" si="33"/>
        <v>1113.92</v>
      </c>
      <c r="K66" s="56">
        <f t="shared" si="33"/>
        <v>1083.24</v>
      </c>
      <c r="L66" s="56">
        <f t="shared" si="33"/>
        <v>1109.79</v>
      </c>
      <c r="M66" s="56">
        <f t="shared" si="33"/>
        <v>1487.98</v>
      </c>
      <c r="N66" s="56">
        <f t="shared" si="33"/>
        <v>1538.7200000000003</v>
      </c>
      <c r="O66" s="56">
        <f t="shared" si="33"/>
        <v>1546.3900000000003</v>
      </c>
      <c r="P66" s="56">
        <f t="shared" si="33"/>
        <v>1161.71</v>
      </c>
      <c r="Q66" s="56"/>
      <c r="R66" s="56">
        <f t="shared" si="29"/>
        <v>16124.7</v>
      </c>
      <c r="S66" s="20"/>
    </row>
    <row r="67" spans="1:19" ht="15">
      <c r="A67" s="48"/>
      <c r="B67" s="64" t="str">
        <f>'Rate Comparison'!B67</f>
        <v>      Min Applied</v>
      </c>
      <c r="C67" s="5"/>
      <c r="D67" s="7"/>
      <c r="E67" s="56">
        <f aca="true" t="shared" si="34" ref="E67:P67">IF(E11&lt;(0.5*$B$11),(0.5*$B$11*$D$66-E11*$D$66),0)</f>
        <v>0</v>
      </c>
      <c r="F67" s="56">
        <f t="shared" si="34"/>
        <v>0</v>
      </c>
      <c r="G67" s="56">
        <f t="shared" si="34"/>
        <v>0</v>
      </c>
      <c r="H67" s="56">
        <f t="shared" si="34"/>
        <v>0</v>
      </c>
      <c r="I67" s="56">
        <f t="shared" si="34"/>
        <v>0</v>
      </c>
      <c r="J67" s="56">
        <f t="shared" si="34"/>
        <v>0</v>
      </c>
      <c r="K67" s="56">
        <f t="shared" si="34"/>
        <v>0</v>
      </c>
      <c r="L67" s="56">
        <f t="shared" si="34"/>
        <v>0</v>
      </c>
      <c r="M67" s="56">
        <f t="shared" si="34"/>
        <v>0</v>
      </c>
      <c r="N67" s="56">
        <f t="shared" si="34"/>
        <v>0</v>
      </c>
      <c r="O67" s="56">
        <f t="shared" si="34"/>
        <v>0</v>
      </c>
      <c r="P67" s="56">
        <f t="shared" si="34"/>
        <v>0</v>
      </c>
      <c r="Q67" s="56"/>
      <c r="R67" s="56">
        <f t="shared" si="29"/>
        <v>0</v>
      </c>
      <c r="S67" s="20"/>
    </row>
    <row r="68" spans="1:19" ht="15">
      <c r="A68" s="48"/>
      <c r="B68" s="64" t="str">
        <f>'Rate Comparison'!B68</f>
        <v>Base Demand</v>
      </c>
      <c r="D68" s="7">
        <f>'Rate Comparison'!D68</f>
        <v>3.62</v>
      </c>
      <c r="E68" s="56">
        <f aca="true" t="shared" si="35" ref="E68:P68">$D$68*E12</f>
        <v>1500.49</v>
      </c>
      <c r="F68" s="56">
        <f t="shared" si="35"/>
        <v>2011.9959999999999</v>
      </c>
      <c r="G68" s="56">
        <f t="shared" si="35"/>
        <v>1874.798</v>
      </c>
      <c r="H68" s="56">
        <f t="shared" si="35"/>
        <v>1685.1100000000001</v>
      </c>
      <c r="I68" s="56">
        <f t="shared" si="35"/>
        <v>1619.226</v>
      </c>
      <c r="J68" s="56">
        <f t="shared" si="35"/>
        <v>1366.912</v>
      </c>
      <c r="K68" s="56">
        <f t="shared" si="35"/>
        <v>1329.264</v>
      </c>
      <c r="L68" s="56">
        <f t="shared" si="35"/>
        <v>1361.844</v>
      </c>
      <c r="M68" s="56">
        <f t="shared" si="35"/>
        <v>1825.9279999999999</v>
      </c>
      <c r="N68" s="56">
        <f t="shared" si="35"/>
        <v>1888.1920000000002</v>
      </c>
      <c r="O68" s="56">
        <f t="shared" si="35"/>
        <v>1897.6040000000003</v>
      </c>
      <c r="P68" s="56">
        <f t="shared" si="35"/>
        <v>1425.556</v>
      </c>
      <c r="Q68" s="56"/>
      <c r="R68" s="56">
        <f t="shared" si="29"/>
        <v>19786.92</v>
      </c>
      <c r="S68" s="20"/>
    </row>
    <row r="69" spans="1:19" ht="15">
      <c r="A69" s="48"/>
      <c r="B69" s="64" t="str">
        <f>'Rate Comparison'!B69</f>
        <v>      Min Applied</v>
      </c>
      <c r="C69" s="5"/>
      <c r="D69" s="7"/>
      <c r="E69" s="56">
        <f>IF(E$7&gt;0,IF(E$12&gt;250,IF(E$12&gt;$B$12*0.75,0,(0.75*$B$12*$D$68-E$12*$D$68)),250*$D$68-E$12*$D$68),0)</f>
        <v>8.506999999999834</v>
      </c>
      <c r="F69" s="56">
        <f aca="true" t="shared" si="36" ref="F69:P69">IF(F$7&gt;0,IF(F$12&gt;250,IF(F$12&gt;$B$12*0.75,0,(0.75*$B$12*$D$68-F$12*$D$68)),250*$D$68-F$12*$D$68),0)</f>
        <v>0</v>
      </c>
      <c r="G69" s="56">
        <f t="shared" si="36"/>
        <v>0</v>
      </c>
      <c r="H69" s="56">
        <f t="shared" si="36"/>
        <v>0</v>
      </c>
      <c r="I69" s="56">
        <f t="shared" si="36"/>
        <v>0</v>
      </c>
      <c r="J69" s="56">
        <f t="shared" si="36"/>
        <v>142.0849999999998</v>
      </c>
      <c r="K69" s="56">
        <f t="shared" si="36"/>
        <v>179.73299999999995</v>
      </c>
      <c r="L69" s="56">
        <f t="shared" si="36"/>
        <v>147.1529999999998</v>
      </c>
      <c r="M69" s="56">
        <f t="shared" si="36"/>
        <v>0</v>
      </c>
      <c r="N69" s="56">
        <f t="shared" si="36"/>
        <v>0</v>
      </c>
      <c r="O69" s="56">
        <f t="shared" si="36"/>
        <v>0</v>
      </c>
      <c r="P69" s="56">
        <f t="shared" si="36"/>
        <v>83.4409999999998</v>
      </c>
      <c r="Q69" s="56"/>
      <c r="R69" s="56">
        <f t="shared" si="29"/>
        <v>560.9189999999992</v>
      </c>
      <c r="S69" s="20"/>
    </row>
    <row r="70" spans="1:19" ht="15.75" thickBot="1">
      <c r="A70" s="48"/>
      <c r="B70" s="64" t="str">
        <f>'Rate Comparison'!B70</f>
        <v>PF Penalty</v>
      </c>
      <c r="C70" s="5"/>
      <c r="D70" s="8"/>
      <c r="E70" s="56">
        <f>IF(E$13&gt;=90,0,90/E$13*(E10*$D$64+E11*$D$66+E12*$D$68)-(E10*$D$64+E11*$D$66+E12*$D$68))</f>
        <v>0</v>
      </c>
      <c r="F70" s="56">
        <f aca="true" t="shared" si="37" ref="F70:P70">IF(F$13&gt;=90,0,90/F$13*(F10*$D$64+F11*$D$66+F12*$D$68)-(F10*$D$64+F11*$D$66+F12*$D$68))</f>
        <v>0</v>
      </c>
      <c r="G70" s="56">
        <f t="shared" si="37"/>
        <v>0</v>
      </c>
      <c r="H70" s="56">
        <f t="shared" si="37"/>
        <v>0</v>
      </c>
      <c r="I70" s="56">
        <f t="shared" si="37"/>
        <v>0</v>
      </c>
      <c r="J70" s="56">
        <f t="shared" si="37"/>
        <v>0</v>
      </c>
      <c r="K70" s="56">
        <f t="shared" si="37"/>
        <v>0</v>
      </c>
      <c r="L70" s="56">
        <f t="shared" si="37"/>
        <v>0</v>
      </c>
      <c r="M70" s="56">
        <f t="shared" si="37"/>
        <v>0</v>
      </c>
      <c r="N70" s="56">
        <f t="shared" si="37"/>
        <v>0</v>
      </c>
      <c r="O70" s="56">
        <f t="shared" si="37"/>
        <v>0</v>
      </c>
      <c r="P70" s="56">
        <f t="shared" si="37"/>
        <v>0</v>
      </c>
      <c r="Q70" s="56"/>
      <c r="R70" s="56">
        <f t="shared" si="29"/>
        <v>0</v>
      </c>
      <c r="S70" s="20"/>
    </row>
    <row r="71" spans="1:19" ht="19.5" thickBot="1">
      <c r="A71" s="48"/>
      <c r="B71" s="49"/>
      <c r="D71" s="9" t="s">
        <v>24</v>
      </c>
      <c r="E71" s="56">
        <f>SUM(E62:E70)</f>
        <v>9513.28323</v>
      </c>
      <c r="F71" s="56">
        <f aca="true" t="shared" si="38" ref="F71:P71">SUM(F62:F70)</f>
        <v>13390.39043</v>
      </c>
      <c r="G71" s="56">
        <f t="shared" si="38"/>
        <v>11881.714750000001</v>
      </c>
      <c r="H71" s="56">
        <f t="shared" si="38"/>
        <v>11131.581010000002</v>
      </c>
      <c r="I71" s="56">
        <f t="shared" si="38"/>
        <v>9868.267140000002</v>
      </c>
      <c r="J71" s="56">
        <f t="shared" si="38"/>
        <v>8752.53279</v>
      </c>
      <c r="K71" s="56">
        <f t="shared" si="38"/>
        <v>9280.62751</v>
      </c>
      <c r="L71" s="56">
        <f t="shared" si="38"/>
        <v>8961.1309</v>
      </c>
      <c r="M71" s="56">
        <f t="shared" si="38"/>
        <v>9525.672569999999</v>
      </c>
      <c r="N71" s="56">
        <f t="shared" si="38"/>
        <v>11455.836810000003</v>
      </c>
      <c r="O71" s="56">
        <f t="shared" si="38"/>
        <v>11924.98245</v>
      </c>
      <c r="P71" s="56">
        <f t="shared" si="38"/>
        <v>8996.919399999999</v>
      </c>
      <c r="Q71" s="56"/>
      <c r="R71" s="57">
        <f t="shared" si="29"/>
        <v>124682.93899000001</v>
      </c>
      <c r="S71" s="20"/>
    </row>
    <row r="72" spans="1:19" ht="18.75">
      <c r="A72" s="48"/>
      <c r="B72" s="49"/>
      <c r="D72" s="23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20"/>
    </row>
    <row r="73" spans="1:19" ht="18.75">
      <c r="A73" s="48">
        <v>8</v>
      </c>
      <c r="B73" s="49" t="str">
        <f>'Rate Comparison'!B73</f>
        <v>TODS Proposed</v>
      </c>
      <c r="C73" s="50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20"/>
    </row>
    <row r="74" spans="2:18" ht="15">
      <c r="B74" s="64" t="str">
        <f>'Rate Comparison'!B74</f>
        <v>Service Charge</v>
      </c>
      <c r="D74" s="7">
        <f>'Rate Comparison'!D74</f>
        <v>200</v>
      </c>
      <c r="E74" s="56">
        <f>IF(E$7&gt;0,$D$74,0)</f>
        <v>200</v>
      </c>
      <c r="F74" s="56">
        <f aca="true" t="shared" si="39" ref="F74:P74">IF(F$7&gt;0,$D$74,0)</f>
        <v>200</v>
      </c>
      <c r="G74" s="56">
        <f t="shared" si="39"/>
        <v>200</v>
      </c>
      <c r="H74" s="56">
        <f t="shared" si="39"/>
        <v>200</v>
      </c>
      <c r="I74" s="56">
        <f t="shared" si="39"/>
        <v>200</v>
      </c>
      <c r="J74" s="56">
        <f t="shared" si="39"/>
        <v>200</v>
      </c>
      <c r="K74" s="56">
        <f t="shared" si="39"/>
        <v>200</v>
      </c>
      <c r="L74" s="56">
        <f t="shared" si="39"/>
        <v>200</v>
      </c>
      <c r="M74" s="56">
        <f t="shared" si="39"/>
        <v>200</v>
      </c>
      <c r="N74" s="56">
        <f t="shared" si="39"/>
        <v>200</v>
      </c>
      <c r="O74" s="56">
        <f t="shared" si="39"/>
        <v>200</v>
      </c>
      <c r="P74" s="56">
        <f t="shared" si="39"/>
        <v>200</v>
      </c>
      <c r="Q74" s="56"/>
      <c r="R74" s="56">
        <f aca="true" t="shared" si="40" ref="R74:R83">SUM(E74:P74)</f>
        <v>2400</v>
      </c>
    </row>
    <row r="75" spans="2:18" ht="15">
      <c r="B75" s="64" t="str">
        <f>'Rate Comparison'!B75</f>
        <v>Energy Charge</v>
      </c>
      <c r="D75" s="8">
        <f>'Rate Comparison'!D75</f>
        <v>0.03526</v>
      </c>
      <c r="E75" s="56">
        <f aca="true" t="shared" si="41" ref="E75:P75">$D$75*E7</f>
        <v>4388.14226</v>
      </c>
      <c r="F75" s="56">
        <f t="shared" si="41"/>
        <v>6550.99066</v>
      </c>
      <c r="G75" s="56">
        <f t="shared" si="41"/>
        <v>5534.9385</v>
      </c>
      <c r="H75" s="56">
        <f t="shared" si="41"/>
        <v>5378.4546199999995</v>
      </c>
      <c r="I75" s="56">
        <f t="shared" si="41"/>
        <v>4386.97868</v>
      </c>
      <c r="J75" s="56">
        <f t="shared" si="41"/>
        <v>3935.82698</v>
      </c>
      <c r="K75" s="56">
        <f t="shared" si="41"/>
        <v>4502.24362</v>
      </c>
      <c r="L75" s="56">
        <f t="shared" si="41"/>
        <v>4140.5818</v>
      </c>
      <c r="M75" s="56">
        <f t="shared" si="41"/>
        <v>3473.42734</v>
      </c>
      <c r="N75" s="56">
        <f t="shared" si="41"/>
        <v>5098.49022</v>
      </c>
      <c r="O75" s="56">
        <f t="shared" si="41"/>
        <v>5509.9039</v>
      </c>
      <c r="P75" s="56">
        <f t="shared" si="41"/>
        <v>4050.6688</v>
      </c>
      <c r="Q75" s="56"/>
      <c r="R75" s="56">
        <f t="shared" si="40"/>
        <v>56950.64738</v>
      </c>
    </row>
    <row r="76" spans="2:18" ht="15">
      <c r="B76" s="64" t="str">
        <f>'Rate Comparison'!B76</f>
        <v>Peak Demand</v>
      </c>
      <c r="D76" s="7">
        <f>'Rate Comparison'!D76</f>
        <v>5.92</v>
      </c>
      <c r="E76" s="56">
        <f aca="true" t="shared" si="42" ref="E76:P76">$D$76*E10</f>
        <v>2453.84</v>
      </c>
      <c r="F76" s="56">
        <f t="shared" si="42"/>
        <v>3290.336</v>
      </c>
      <c r="G76" s="56">
        <f t="shared" si="42"/>
        <v>3065.968</v>
      </c>
      <c r="H76" s="56">
        <f t="shared" si="42"/>
        <v>2755.7599999999998</v>
      </c>
      <c r="I76" s="56">
        <f t="shared" si="42"/>
        <v>2648.016</v>
      </c>
      <c r="J76" s="56">
        <f t="shared" si="42"/>
        <v>2235.3920000000003</v>
      </c>
      <c r="K76" s="56">
        <f t="shared" si="42"/>
        <v>2173.824</v>
      </c>
      <c r="L76" s="56">
        <f t="shared" si="42"/>
        <v>2227.104</v>
      </c>
      <c r="M76" s="56">
        <f t="shared" si="42"/>
        <v>2986.048</v>
      </c>
      <c r="N76" s="56">
        <f t="shared" si="42"/>
        <v>3087.8720000000003</v>
      </c>
      <c r="O76" s="56">
        <f t="shared" si="42"/>
        <v>3103.264</v>
      </c>
      <c r="P76" s="56">
        <f t="shared" si="42"/>
        <v>2331.296</v>
      </c>
      <c r="Q76" s="56"/>
      <c r="R76" s="56">
        <f t="shared" si="40"/>
        <v>32358.719999999998</v>
      </c>
    </row>
    <row r="77" spans="2:18" ht="15">
      <c r="B77" s="64" t="str">
        <f>'Rate Comparison'!B77</f>
        <v>      Min Applied</v>
      </c>
      <c r="C77" s="5"/>
      <c r="D77" s="7"/>
      <c r="E77" s="56">
        <f>IF(E10&lt;(0.5*$B$10),(0.5*$B$10*$D$76-E10*$D$76),0)</f>
        <v>0</v>
      </c>
      <c r="F77" s="56">
        <f aca="true" t="shared" si="43" ref="F77:P77">IF(F10&lt;(0.5*$B$10),(0.5*$B$10*$D$76-F10*$D$76),0)</f>
        <v>0</v>
      </c>
      <c r="G77" s="56">
        <f t="shared" si="43"/>
        <v>0</v>
      </c>
      <c r="H77" s="56">
        <f t="shared" si="43"/>
        <v>0</v>
      </c>
      <c r="I77" s="56">
        <f t="shared" si="43"/>
        <v>0</v>
      </c>
      <c r="J77" s="56">
        <f t="shared" si="43"/>
        <v>0</v>
      </c>
      <c r="K77" s="56">
        <f t="shared" si="43"/>
        <v>0</v>
      </c>
      <c r="L77" s="56">
        <f t="shared" si="43"/>
        <v>0</v>
      </c>
      <c r="M77" s="56">
        <f t="shared" si="43"/>
        <v>0</v>
      </c>
      <c r="N77" s="56">
        <f t="shared" si="43"/>
        <v>0</v>
      </c>
      <c r="O77" s="56">
        <f t="shared" si="43"/>
        <v>0</v>
      </c>
      <c r="P77" s="56">
        <f t="shared" si="43"/>
        <v>0</v>
      </c>
      <c r="Q77" s="56"/>
      <c r="R77" s="56">
        <f t="shared" si="40"/>
        <v>0</v>
      </c>
    </row>
    <row r="78" spans="2:18" ht="15">
      <c r="B78" s="64" t="str">
        <f>'Rate Comparison'!B78</f>
        <v>Intermediate Demand</v>
      </c>
      <c r="D78" s="7">
        <f>'Rate Comparison'!D78</f>
        <v>4.32</v>
      </c>
      <c r="E78" s="56">
        <f aca="true" t="shared" si="44" ref="E78:P78">$D$78*E11</f>
        <v>1790.64</v>
      </c>
      <c r="F78" s="56">
        <f t="shared" si="44"/>
        <v>2401.056</v>
      </c>
      <c r="G78" s="56">
        <f t="shared" si="44"/>
        <v>2237.328</v>
      </c>
      <c r="H78" s="56">
        <f t="shared" si="44"/>
        <v>2010.96</v>
      </c>
      <c r="I78" s="56">
        <f t="shared" si="44"/>
        <v>1932.3360000000002</v>
      </c>
      <c r="J78" s="56">
        <f t="shared" si="44"/>
        <v>1631.2320000000002</v>
      </c>
      <c r="K78" s="56">
        <f t="shared" si="44"/>
        <v>1586.304</v>
      </c>
      <c r="L78" s="56">
        <f t="shared" si="44"/>
        <v>1625.184</v>
      </c>
      <c r="M78" s="56">
        <f t="shared" si="44"/>
        <v>2179.0080000000003</v>
      </c>
      <c r="N78" s="56">
        <f t="shared" si="44"/>
        <v>2253.3120000000004</v>
      </c>
      <c r="O78" s="56">
        <f t="shared" si="44"/>
        <v>2264.5440000000003</v>
      </c>
      <c r="P78" s="56">
        <f t="shared" si="44"/>
        <v>1701.2160000000001</v>
      </c>
      <c r="Q78" s="56"/>
      <c r="R78" s="56">
        <f t="shared" si="40"/>
        <v>23613.120000000003</v>
      </c>
    </row>
    <row r="79" spans="2:18" ht="15">
      <c r="B79" s="64" t="str">
        <f>'Rate Comparison'!B79</f>
        <v>      Min Applied</v>
      </c>
      <c r="C79" s="5"/>
      <c r="D79" s="7"/>
      <c r="E79" s="56">
        <f>IF(E11&lt;(0.5*$B$11),(0.5*$B$11*$D$78-E11*$D$78),0)</f>
        <v>0</v>
      </c>
      <c r="F79" s="56">
        <f aca="true" t="shared" si="45" ref="F79:P79">IF(F11&lt;(0.5*$B$11),(0.5*$B$11*$D$78-F11*$D$78),0)</f>
        <v>0</v>
      </c>
      <c r="G79" s="56">
        <f t="shared" si="45"/>
        <v>0</v>
      </c>
      <c r="H79" s="56">
        <f t="shared" si="45"/>
        <v>0</v>
      </c>
      <c r="I79" s="56">
        <f t="shared" si="45"/>
        <v>0</v>
      </c>
      <c r="J79" s="56">
        <f t="shared" si="45"/>
        <v>0</v>
      </c>
      <c r="K79" s="56">
        <f t="shared" si="45"/>
        <v>0</v>
      </c>
      <c r="L79" s="56">
        <f t="shared" si="45"/>
        <v>0</v>
      </c>
      <c r="M79" s="56">
        <f t="shared" si="45"/>
        <v>0</v>
      </c>
      <c r="N79" s="56">
        <f t="shared" si="45"/>
        <v>0</v>
      </c>
      <c r="O79" s="56">
        <f t="shared" si="45"/>
        <v>0</v>
      </c>
      <c r="P79" s="56">
        <f t="shared" si="45"/>
        <v>0</v>
      </c>
      <c r="Q79" s="56"/>
      <c r="R79" s="56">
        <f t="shared" si="40"/>
        <v>0</v>
      </c>
    </row>
    <row r="80" spans="2:18" ht="15">
      <c r="B80" s="64" t="str">
        <f>'Rate Comparison'!B80</f>
        <v>Base Demand</v>
      </c>
      <c r="D80" s="7">
        <f>'Rate Comparison'!D80</f>
        <v>4.99</v>
      </c>
      <c r="E80" s="56">
        <f aca="true" t="shared" si="46" ref="E80:P80">$D$80*E12</f>
        <v>2068.355</v>
      </c>
      <c r="F80" s="56">
        <f t="shared" si="46"/>
        <v>2773.442</v>
      </c>
      <c r="G80" s="56">
        <f t="shared" si="46"/>
        <v>2584.321</v>
      </c>
      <c r="H80" s="56">
        <f t="shared" si="46"/>
        <v>2322.8450000000003</v>
      </c>
      <c r="I80" s="56">
        <f t="shared" si="46"/>
        <v>2232.027</v>
      </c>
      <c r="J80" s="56">
        <f t="shared" si="46"/>
        <v>1884.2240000000002</v>
      </c>
      <c r="K80" s="56">
        <f t="shared" si="46"/>
        <v>1832.328</v>
      </c>
      <c r="L80" s="56">
        <f t="shared" si="46"/>
        <v>1877.238</v>
      </c>
      <c r="M80" s="56">
        <f t="shared" si="46"/>
        <v>2516.956</v>
      </c>
      <c r="N80" s="56">
        <f t="shared" si="46"/>
        <v>2602.784</v>
      </c>
      <c r="O80" s="56">
        <f t="shared" si="46"/>
        <v>2615.7580000000003</v>
      </c>
      <c r="P80" s="56">
        <f t="shared" si="46"/>
        <v>1965.0620000000001</v>
      </c>
      <c r="Q80" s="56"/>
      <c r="R80" s="56">
        <f t="shared" si="40"/>
        <v>27275.34</v>
      </c>
    </row>
    <row r="81" spans="2:18" ht="15">
      <c r="B81" s="64" t="str">
        <f>'Rate Comparison'!B81</f>
        <v>      Min Applied</v>
      </c>
      <c r="C81" s="5"/>
      <c r="D81" s="7"/>
      <c r="E81" s="56">
        <f>IF(E$7&gt;0,IF(E12&gt;250,IF(E12&gt;$B$12*0.75,0,(0.75*$B$12*$D$80-E12*$D$80)),250*$D$80-E12*$D$80),0)</f>
        <v>11.72649999999976</v>
      </c>
      <c r="F81" s="56">
        <f aca="true" t="shared" si="47" ref="F81:P81">IF(F$7&gt;0,IF(F12&gt;250,IF(F12&gt;$B$12*0.75,0,(0.75*$B$12*$D$80-F12*$D$80)),250*$D$80-F12*$D$80),0)</f>
        <v>0</v>
      </c>
      <c r="G81" s="56">
        <f t="shared" si="47"/>
        <v>0</v>
      </c>
      <c r="H81" s="56">
        <f t="shared" si="47"/>
        <v>0</v>
      </c>
      <c r="I81" s="56">
        <f t="shared" si="47"/>
        <v>0</v>
      </c>
      <c r="J81" s="56">
        <f t="shared" si="47"/>
        <v>195.85749999999962</v>
      </c>
      <c r="K81" s="56">
        <f t="shared" si="47"/>
        <v>247.7534999999998</v>
      </c>
      <c r="L81" s="56">
        <f t="shared" si="47"/>
        <v>202.84349999999972</v>
      </c>
      <c r="M81" s="56">
        <f t="shared" si="47"/>
        <v>0</v>
      </c>
      <c r="N81" s="56">
        <f t="shared" si="47"/>
        <v>0</v>
      </c>
      <c r="O81" s="56">
        <f t="shared" si="47"/>
        <v>0</v>
      </c>
      <c r="P81" s="56">
        <f t="shared" si="47"/>
        <v>115.01949999999965</v>
      </c>
      <c r="Q81" s="56"/>
      <c r="R81" s="56">
        <f t="shared" si="40"/>
        <v>773.2004999999986</v>
      </c>
    </row>
    <row r="82" spans="2:18" ht="15.75" thickBot="1">
      <c r="B82" s="64" t="str">
        <f>'Rate Comparison'!B82</f>
        <v>PF Penalty</v>
      </c>
      <c r="C82" s="5"/>
      <c r="D82" s="8"/>
      <c r="E82" s="56">
        <f>IF(E$13&gt;=90,0,90/E$13*(E10*$D$76+E11*$D$78+E12*$D$80)-(E10*$D$76+E11*$D$78+E12*$D$80))</f>
        <v>0</v>
      </c>
      <c r="F82" s="56">
        <f aca="true" t="shared" si="48" ref="F82:P82">IF(F$13&gt;=90,0,90/F$13*(F10*$D$76+F11*$D$78+F12*$D$80)-(F10*$D$76+F11*$D$78+F12*$D$80))</f>
        <v>0</v>
      </c>
      <c r="G82" s="56">
        <f t="shared" si="48"/>
        <v>0</v>
      </c>
      <c r="H82" s="56">
        <f t="shared" si="48"/>
        <v>0</v>
      </c>
      <c r="I82" s="56">
        <f t="shared" si="48"/>
        <v>0</v>
      </c>
      <c r="J82" s="56">
        <f t="shared" si="48"/>
        <v>0</v>
      </c>
      <c r="K82" s="56">
        <f t="shared" si="48"/>
        <v>0</v>
      </c>
      <c r="L82" s="56">
        <f t="shared" si="48"/>
        <v>0</v>
      </c>
      <c r="M82" s="56">
        <f t="shared" si="48"/>
        <v>0</v>
      </c>
      <c r="N82" s="56">
        <f t="shared" si="48"/>
        <v>0</v>
      </c>
      <c r="O82" s="56">
        <f t="shared" si="48"/>
        <v>0</v>
      </c>
      <c r="P82" s="56">
        <f t="shared" si="48"/>
        <v>0</v>
      </c>
      <c r="Q82" s="56"/>
      <c r="R82" s="56">
        <f t="shared" si="40"/>
        <v>0</v>
      </c>
    </row>
    <row r="83" spans="4:18" ht="15.75" thickBot="1">
      <c r="D83" s="9" t="s">
        <v>24</v>
      </c>
      <c r="E83" s="56">
        <f>SUM(E74:E82)</f>
        <v>10912.70376</v>
      </c>
      <c r="F83" s="56">
        <f aca="true" t="shared" si="49" ref="F83:P83">SUM(F74:F82)</f>
        <v>15215.824660000002</v>
      </c>
      <c r="G83" s="56">
        <f t="shared" si="49"/>
        <v>13622.5555</v>
      </c>
      <c r="H83" s="56">
        <f t="shared" si="49"/>
        <v>12668.01962</v>
      </c>
      <c r="I83" s="56">
        <f t="shared" si="49"/>
        <v>11399.35768</v>
      </c>
      <c r="J83" s="56">
        <f t="shared" si="49"/>
        <v>10082.53248</v>
      </c>
      <c r="K83" s="56">
        <f t="shared" si="49"/>
        <v>10542.453119999998</v>
      </c>
      <c r="L83" s="56">
        <f t="shared" si="49"/>
        <v>10272.951299999997</v>
      </c>
      <c r="M83" s="56">
        <f t="shared" si="49"/>
        <v>11355.43934</v>
      </c>
      <c r="N83" s="56">
        <f t="shared" si="49"/>
        <v>13242.458219999999</v>
      </c>
      <c r="O83" s="56">
        <f t="shared" si="49"/>
        <v>13693.4699</v>
      </c>
      <c r="P83" s="56">
        <f t="shared" si="49"/>
        <v>10363.2623</v>
      </c>
      <c r="Q83" s="56"/>
      <c r="R83" s="57">
        <f t="shared" si="40"/>
        <v>143371.02788</v>
      </c>
    </row>
    <row r="84" spans="1:18" ht="15">
      <c r="A84" s="44"/>
      <c r="B84" s="44"/>
      <c r="C84" s="44"/>
      <c r="D84" s="45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1:18" ht="15">
      <c r="A85" s="44"/>
      <c r="B85" s="44"/>
      <c r="C85" s="44"/>
      <c r="D85" s="45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">
      <c r="A86" s="44"/>
      <c r="B86" s="44"/>
      <c r="C86" s="44"/>
      <c r="D86" s="45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thickBot="1">
      <c r="A87" s="44"/>
      <c r="B87" s="44"/>
      <c r="C87" s="44"/>
      <c r="D87" s="45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thickBot="1">
      <c r="A88" s="44"/>
      <c r="B88" s="44"/>
      <c r="C88" s="44"/>
      <c r="D88" s="4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R88" s="12"/>
    </row>
    <row r="89" spans="1:4" ht="15">
      <c r="A89" s="44"/>
      <c r="B89" s="44"/>
      <c r="C89" s="44"/>
      <c r="D89" s="44"/>
    </row>
    <row r="90" spans="1:4" ht="15">
      <c r="A90" s="44"/>
      <c r="B90" s="44"/>
      <c r="C90" s="44"/>
      <c r="D90" s="44"/>
    </row>
  </sheetData>
  <sheetProtection/>
  <mergeCells count="6">
    <mergeCell ref="A1:D1"/>
    <mergeCell ref="K1:L1"/>
    <mergeCell ref="A2:D2"/>
    <mergeCell ref="A14:A17"/>
    <mergeCell ref="B14:D14"/>
    <mergeCell ref="B17:D17"/>
  </mergeCells>
  <dataValidations count="2">
    <dataValidation type="list" allowBlank="1" showInputMessage="1" showErrorMessage="1" sqref="D15:D16">
      <formula1>$W$4:$W$11</formula1>
    </dataValidation>
    <dataValidation type="list" allowBlank="1" showInputMessage="1" showErrorMessage="1" sqref="G1">
      <formula1>$X$1:$X$8</formula1>
    </dataValidation>
  </dataValidations>
  <printOptions horizontalCentered="1" verticalCentered="1"/>
  <pageMargins left="0" right="0" top="0.75" bottom="0.75" header="0.3" footer="0.3"/>
  <pageSetup horizontalDpi="600" verticalDpi="600" orientation="portrait" scale="37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Lpoteat</dc:creator>
  <cp:keywords/>
  <dc:description/>
  <cp:lastModifiedBy>Willhite, Ron - KSBA</cp:lastModifiedBy>
  <cp:lastPrinted>2015-03-26T22:03:42Z</cp:lastPrinted>
  <dcterms:created xsi:type="dcterms:W3CDTF">2013-10-16T13:39:05Z</dcterms:created>
  <dcterms:modified xsi:type="dcterms:W3CDTF">2015-04-01T16:26:20Z</dcterms:modified>
  <cp:category/>
  <cp:version/>
  <cp:contentType/>
  <cp:contentStatus/>
</cp:coreProperties>
</file>